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4.4.1(22-23)" sheetId="73" r:id="rId1"/>
    <sheet name="4.4.1.(21-22)" sheetId="71" r:id="rId2"/>
    <sheet name="4.4.1.(20-21)" sheetId="69" r:id="rId3"/>
    <sheet name="4.4.1(19-20)" sheetId="65" r:id="rId4"/>
    <sheet name="4.4.1(18-19)" sheetId="67" r:id="rId5"/>
  </sheets>
  <calcPr calcId="145621"/>
</workbook>
</file>

<file path=xl/calcChain.xml><?xml version="1.0" encoding="utf-8"?>
<calcChain xmlns="http://schemas.openxmlformats.org/spreadsheetml/2006/main">
  <c r="C33" i="69"/>
  <c r="D32" i="71"/>
  <c r="D42" i="73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C18"/>
  <c r="C41" s="1"/>
  <c r="C43" s="1"/>
  <c r="D17"/>
  <c r="D16"/>
  <c r="D15"/>
  <c r="D14"/>
  <c r="D13"/>
  <c r="D12"/>
  <c r="D11"/>
  <c r="D10"/>
  <c r="D9"/>
  <c r="D8"/>
  <c r="D7"/>
  <c r="D6"/>
  <c r="C39" i="65"/>
  <c r="C41" i="67"/>
  <c r="C35" i="71"/>
  <c r="D36"/>
  <c r="D34"/>
  <c r="D33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34" i="69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C35"/>
  <c r="D11"/>
  <c r="D10"/>
  <c r="D9"/>
  <c r="D8"/>
  <c r="D7"/>
  <c r="D6"/>
  <c r="D33" s="1"/>
  <c r="D42" i="67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40" i="65"/>
  <c r="E38"/>
  <c r="F38" s="1"/>
  <c r="D38"/>
  <c r="E37"/>
  <c r="F37" s="1"/>
  <c r="D37"/>
  <c r="E36"/>
  <c r="F36" s="1"/>
  <c r="D36"/>
  <c r="E35"/>
  <c r="F35" s="1"/>
  <c r="D35"/>
  <c r="E34"/>
  <c r="F34" s="1"/>
  <c r="D34"/>
  <c r="E33"/>
  <c r="F33" s="1"/>
  <c r="D33"/>
  <c r="E32"/>
  <c r="F32" s="1"/>
  <c r="D32"/>
  <c r="E31"/>
  <c r="F31" s="1"/>
  <c r="D31"/>
  <c r="E30"/>
  <c r="F30" s="1"/>
  <c r="D30"/>
  <c r="E29"/>
  <c r="F29" s="1"/>
  <c r="D29"/>
  <c r="E28"/>
  <c r="F28" s="1"/>
  <c r="D28"/>
  <c r="E27"/>
  <c r="F27" s="1"/>
  <c r="D27"/>
  <c r="E26"/>
  <c r="F26" s="1"/>
  <c r="D26"/>
  <c r="E25"/>
  <c r="F25" s="1"/>
  <c r="D25"/>
  <c r="E24"/>
  <c r="F24" s="1"/>
  <c r="D24"/>
  <c r="E23"/>
  <c r="F23" s="1"/>
  <c r="D23"/>
  <c r="E22"/>
  <c r="F22" s="1"/>
  <c r="D22"/>
  <c r="E21"/>
  <c r="F21" s="1"/>
  <c r="D21"/>
  <c r="E20"/>
  <c r="F20" s="1"/>
  <c r="D20"/>
  <c r="E19"/>
  <c r="F19" s="1"/>
  <c r="D19"/>
  <c r="E18"/>
  <c r="F18" s="1"/>
  <c r="D18"/>
  <c r="E17"/>
  <c r="F17" s="1"/>
  <c r="D17"/>
  <c r="E16"/>
  <c r="F16" s="1"/>
  <c r="D16"/>
  <c r="E15"/>
  <c r="F15" s="1"/>
  <c r="D15"/>
  <c r="E14"/>
  <c r="F14" s="1"/>
  <c r="D14"/>
  <c r="E13"/>
  <c r="F13" s="1"/>
  <c r="D13"/>
  <c r="E12"/>
  <c r="F12" s="1"/>
  <c r="D12"/>
  <c r="E11"/>
  <c r="F11" s="1"/>
  <c r="D11"/>
  <c r="E10"/>
  <c r="F10" s="1"/>
  <c r="D10"/>
  <c r="E9"/>
  <c r="F9" s="1"/>
  <c r="D9"/>
  <c r="E8"/>
  <c r="F8" s="1"/>
  <c r="D8"/>
  <c r="E7"/>
  <c r="F7" s="1"/>
  <c r="D7"/>
  <c r="E6"/>
  <c r="F6" s="1"/>
  <c r="D6"/>
  <c r="D39" s="1"/>
  <c r="D41" i="67" l="1"/>
  <c r="D43" s="1"/>
  <c r="D35" i="71"/>
  <c r="D18" i="73"/>
  <c r="D41" s="1"/>
  <c r="D43" s="1"/>
  <c r="D41" i="65"/>
  <c r="C41"/>
  <c r="C43" i="67"/>
  <c r="D37" i="71"/>
  <c r="C37"/>
  <c r="D35" i="69" l="1"/>
</calcChain>
</file>

<file path=xl/sharedStrings.xml><?xml version="1.0" encoding="utf-8"?>
<sst xmlns="http://schemas.openxmlformats.org/spreadsheetml/2006/main" count="269" uniqueCount="123">
  <si>
    <t>LIBRARY BOOKS</t>
  </si>
  <si>
    <t>OTHERS</t>
  </si>
  <si>
    <t>CENTRE EXPENCE</t>
  </si>
  <si>
    <t>CENTRE FEE INCLUDING GENERATOR CHARGE</t>
  </si>
  <si>
    <t>COMPUTER MAINTENANCE CHARGES</t>
  </si>
  <si>
    <t>ELECTRICAL MAINTENANCE</t>
  </si>
  <si>
    <t>GARDENING</t>
  </si>
  <si>
    <t>REPAIRS &amp;MAINTENANCE</t>
  </si>
  <si>
    <t>SARASWATI PUJA</t>
  </si>
  <si>
    <t>STUDENT AID  FUND</t>
  </si>
  <si>
    <t>PRINTING &amp; STATIONERY</t>
  </si>
  <si>
    <t>WEBSITE MAINTAINANCE</t>
  </si>
  <si>
    <t>LIBRARY MAINTENANCE</t>
  </si>
  <si>
    <t>GOVT.SHARE OF FEES (50%TUITION FEES )</t>
  </si>
  <si>
    <t>SPOKEN ENGLISH COURSE</t>
  </si>
  <si>
    <t>STUDENTS PROGRAMME</t>
  </si>
  <si>
    <t>UNIV.EXAMINATION FEE</t>
  </si>
  <si>
    <t>Scholarship from Neo Metalicks LTD.</t>
  </si>
  <si>
    <t>SEMINAR EXPENSES</t>
  </si>
  <si>
    <t>ANNUAL MAINTENENCE CH.</t>
  </si>
  <si>
    <t>BOOKS &amp; JOURNALS</t>
  </si>
  <si>
    <t>CENTRE SUBSIDY</t>
  </si>
  <si>
    <t>Electrical Maintenance</t>
  </si>
  <si>
    <t>INSPECTION CHARGES</t>
  </si>
  <si>
    <t>LABORATORY MAINTENANCE</t>
  </si>
  <si>
    <t>NEWSPAPER &amp; PERIODICALS</t>
  </si>
  <si>
    <t>REVIEW FEES</t>
  </si>
  <si>
    <t>REPAIR&amp;MAINTENANCE</t>
  </si>
  <si>
    <t>Amount 
(INR in Lakhs)</t>
  </si>
  <si>
    <t>Head of expenditure (for ex. Repair and maintenance)</t>
  </si>
  <si>
    <t>Item of expenditure (for ex. AMC for Lab equipment and computers, garden maintenance etc.)</t>
  </si>
  <si>
    <t>COMPUTER APPLICATION</t>
  </si>
  <si>
    <t>CULTURAL PROGRAMEE</t>
  </si>
  <si>
    <t>STUDENT UNION FEE</t>
  </si>
  <si>
    <t>UNIVERSITY</t>
  </si>
  <si>
    <t>GOVT.SHARE OF TUITION FEES</t>
  </si>
  <si>
    <t xml:space="preserve">50%TUITION FEES </t>
  </si>
  <si>
    <t>LIBRARY (BOOKS &amp; JOURNALS)</t>
  </si>
  <si>
    <t>PMT. TO UNIVERSITY (REGN. FEE, EXAM. FEE ETC.)</t>
  </si>
  <si>
    <t>EXP. FOR EXAMINTAION</t>
  </si>
  <si>
    <t>SCHOLARSHIP</t>
  </si>
  <si>
    <t>STUDENT AID</t>
  </si>
  <si>
    <t>SEMINAR</t>
  </si>
  <si>
    <t>EXP. FOR SARASWATI PUJA</t>
  </si>
  <si>
    <t>REPUBLIC DAY</t>
  </si>
  <si>
    <t>EXP. FOR ONLINE ADMISSION &amp; WEBSITE MAIN.</t>
  </si>
  <si>
    <t>HONORIUM TO VISTING LECTURER</t>
  </si>
  <si>
    <t>FRESHER WELCOME &amp; OTHER PROGRAMME</t>
  </si>
  <si>
    <t>EXP. FOR ONLINE ADMISSION &amp; WEBSITE MAINTENANCE</t>
  </si>
  <si>
    <t>GENERAL REPAIR &amp;MAINTENANCE</t>
  </si>
  <si>
    <t>CURRICULUM IMPLEMENTATION, SEMINAR AND OTHER VALUE ADDED PROGRAMMES &amp; COURSES</t>
  </si>
  <si>
    <t>UNIVERSITY REGN.FEE</t>
  </si>
  <si>
    <t>ONLINE ADMISSION PORTAL</t>
  </si>
  <si>
    <t>REPAIRS &amp; MAINTENANCE</t>
  </si>
  <si>
    <t>CENTRE MAINTENANCE FEE</t>
  </si>
  <si>
    <t>EXCURSION</t>
  </si>
  <si>
    <t>EXHIBITION</t>
  </si>
  <si>
    <t>EXTERNAL EXAMINER REMUNERATION</t>
  </si>
  <si>
    <t>FRESHERS WELCOME</t>
  </si>
  <si>
    <t>INVIGILATOR CHARGE</t>
  </si>
  <si>
    <t>LABORATORY EQUIPMENTS</t>
  </si>
  <si>
    <t>MIGRATION FEE</t>
  </si>
  <si>
    <t>SPORTS FEES</t>
  </si>
  <si>
    <t>STUDENT UNION FUND</t>
  </si>
  <si>
    <t>EQUIPMENTS</t>
  </si>
  <si>
    <t>SEMINAR(ICSSR)</t>
  </si>
  <si>
    <t>UNIVERSITY EXAM.FEE</t>
  </si>
  <si>
    <t>WEBSITE MAINTENANCE</t>
  </si>
  <si>
    <t>LABORATORY EQUIPMENT(UGC XII PLAN)</t>
  </si>
  <si>
    <t>COMPUTER PURCHASE</t>
  </si>
  <si>
    <t>LABORATORY CHARGE</t>
  </si>
  <si>
    <t>WEBEL SHARE COMPUTER</t>
  </si>
  <si>
    <t>ANNUAL PROGRAMME ETC.</t>
  </si>
  <si>
    <t>CULTURAL PROGRAMME</t>
  </si>
  <si>
    <t>INVIGILATION-UNIV.EXAM.</t>
  </si>
  <si>
    <t>NCC</t>
  </si>
  <si>
    <t>ONLINE ADMISSION .</t>
  </si>
  <si>
    <t>REPUBLIC DAY EXP.</t>
  </si>
  <si>
    <t>Teachers Day celebration</t>
  </si>
  <si>
    <t>NSS</t>
  </si>
  <si>
    <t>FRESHER WELCOME</t>
  </si>
  <si>
    <t>SEMINAR (ICSSR-ERC SPONSORED NATIONAL CONFERENCE)</t>
  </si>
  <si>
    <t>COMPUTER APPLICATION (WEBEL)</t>
  </si>
  <si>
    <t>Amount 
(Rs.)</t>
  </si>
  <si>
    <t>RENEWAL OF MAGAZINE / JOURNALS (Library Main.)</t>
  </si>
  <si>
    <t>CENTRE EXPENSE / Centre Subsidy</t>
  </si>
  <si>
    <t>4.4.1. Percentage expenditure incurred on maintenance of physical facilities and academic support facilities excluding salary component, during the year : 2018-19</t>
  </si>
  <si>
    <t>DURGAPUR WOMEN'S COLLEGE</t>
  </si>
  <si>
    <t>Durgapur - 713209</t>
  </si>
  <si>
    <t>[ 1 ]</t>
  </si>
  <si>
    <t>4.4.1. Percentage expenditure incurred on maintenance of physical facilities and academic support facilities excluding salary component, during the year : 2019-20</t>
  </si>
  <si>
    <t>4.4.1. Percentage expenditure incurred on maintenance of physical facilities and academic support facilities excluding salary component, during the year : 2020-21</t>
  </si>
  <si>
    <t>4.4.1. Percentage expenditure incurred on maintenance of physical facilities and academic support facilities excluding salary component, during the year : 2022-23</t>
  </si>
  <si>
    <t>REPAIR&amp;MAINTENANCE (General)</t>
  </si>
  <si>
    <t>Centre Fee including Generator</t>
  </si>
  <si>
    <t>Centre expenses</t>
  </si>
  <si>
    <t>Computer maintenance</t>
  </si>
  <si>
    <t>Gardening</t>
  </si>
  <si>
    <t>Laboratory Equipment</t>
  </si>
  <si>
    <t>Webel Share Computer</t>
  </si>
  <si>
    <t>I.CARD FEE</t>
  </si>
  <si>
    <t>College  Exp</t>
  </si>
  <si>
    <t>Computer Application Course Fees</t>
  </si>
  <si>
    <t>Career Oriented  Programme</t>
  </si>
  <si>
    <t>Laboratory  Maintenance</t>
  </si>
  <si>
    <t>SANITARY NAPKIN</t>
  </si>
  <si>
    <t>LIBRARY BOOKS &amp; JOURNALS &amp; LIBRARY MAIN.</t>
  </si>
  <si>
    <t>BURDWAM UNIVERSITY</t>
  </si>
  <si>
    <t>OTHER SCHOLARSHIP</t>
  </si>
  <si>
    <t>Student programe-REPUBLIC DAY</t>
  </si>
  <si>
    <t>COMPUTER APPLICATION (Webel Share Computer)</t>
  </si>
  <si>
    <t>UNIVERSITY EXAM. DUTY</t>
  </si>
  <si>
    <t>REMUNERATION (EXTERNAL EXAMINER)</t>
  </si>
  <si>
    <t>UGC-XII(ENTRY-IN-SERVICE)RECURRING</t>
  </si>
  <si>
    <t>COMPUTER MAINTENANCE</t>
  </si>
  <si>
    <t>UGC MRP GRANT(A.K.MAJI)</t>
  </si>
  <si>
    <t>Physical Facilities</t>
  </si>
  <si>
    <t>Total (Physical &amp; Academic) excluding salary</t>
  </si>
  <si>
    <t>Percentage expenditure incurred</t>
  </si>
  <si>
    <t>4.4.1. Percentage expenditure incurred on maintenance of physical facilities and academic support facilities excluding salary component, during the year : 2021-22</t>
  </si>
  <si>
    <t>Percentage expenditure incurred on Physical facilities &amp; Academic Support</t>
  </si>
  <si>
    <t>REPUBLIC DAY CELEBRATION</t>
  </si>
  <si>
    <t>Total Expenditure (excluding salary component, Depriciation &amp; Excess income over expenditure)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</si>
</sst>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64" formatCode="0.00_);\(0.00\)"/>
    <numFmt numFmtId="165" formatCode="0.00000"/>
    <numFmt numFmtId="166" formatCode="#,##0.00000"/>
    <numFmt numFmtId="167" formatCode="0.00_ ;\-0.00\ "/>
  </numFmts>
  <fonts count="19">
    <font>
      <sz val="11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Times New Roman"/>
      <family val="1"/>
    </font>
    <font>
      <b/>
      <sz val="10"/>
      <color indexed="8"/>
      <name val="Calibri"/>
      <family val="2"/>
      <scheme val="minor"/>
    </font>
    <font>
      <b/>
      <i/>
      <sz val="9"/>
      <name val="Arial"/>
      <family val="2"/>
    </font>
    <font>
      <b/>
      <i/>
      <sz val="10"/>
      <name val="Calibri"/>
      <family val="2"/>
      <scheme val="minor"/>
    </font>
    <font>
      <b/>
      <sz val="11"/>
      <color theme="1"/>
      <name val="Times New Roman"/>
      <family val="1"/>
    </font>
    <font>
      <b/>
      <sz val="11"/>
      <name val="Arial"/>
      <family val="2"/>
    </font>
    <font>
      <b/>
      <sz val="12"/>
      <name val="Arial"/>
      <family val="2"/>
    </font>
    <font>
      <b/>
      <sz val="9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215">
    <xf numFmtId="0" fontId="0" fillId="0" borderId="0" xfId="0"/>
    <xf numFmtId="0" fontId="0" fillId="0" borderId="0" xfId="0" applyAlignment="1">
      <alignment horizontal="right"/>
    </xf>
    <xf numFmtId="0" fontId="3" fillId="0" borderId="10" xfId="0" applyFont="1" applyBorder="1" applyAlignment="1">
      <alignment horizontal="center" vertical="center" wrapText="1"/>
    </xf>
    <xf numFmtId="2" fontId="1" fillId="0" borderId="10" xfId="0" applyNumberFormat="1" applyFont="1" applyFill="1" applyBorder="1" applyAlignment="1">
      <alignment horizontal="right" vertical="center"/>
    </xf>
    <xf numFmtId="2" fontId="1" fillId="0" borderId="5" xfId="0" applyNumberFormat="1" applyFont="1" applyFill="1" applyBorder="1" applyAlignment="1">
      <alignment horizontal="right" vertical="center"/>
    </xf>
    <xf numFmtId="2" fontId="1" fillId="0" borderId="4" xfId="0" applyNumberFormat="1" applyFont="1" applyFill="1" applyBorder="1" applyAlignment="1">
      <alignment horizontal="right" vertical="center"/>
    </xf>
    <xf numFmtId="0" fontId="9" fillId="0" borderId="1" xfId="0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right" vertical="center"/>
    </xf>
    <xf numFmtId="0" fontId="0" fillId="0" borderId="15" xfId="0" applyBorder="1" applyAlignment="1">
      <alignment horizontal="center"/>
    </xf>
    <xf numFmtId="0" fontId="8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2" fontId="7" fillId="0" borderId="7" xfId="0" applyNumberFormat="1" applyFont="1" applyBorder="1"/>
    <xf numFmtId="2" fontId="7" fillId="0" borderId="9" xfId="0" applyNumberFormat="1" applyFont="1" applyBorder="1"/>
    <xf numFmtId="2" fontId="7" fillId="0" borderId="2" xfId="0" applyNumberFormat="1" applyFont="1" applyBorder="1"/>
    <xf numFmtId="2" fontId="7" fillId="0" borderId="13" xfId="0" applyNumberFormat="1" applyFont="1" applyBorder="1"/>
    <xf numFmtId="0" fontId="13" fillId="0" borderId="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8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165" fontId="7" fillId="0" borderId="7" xfId="0" applyNumberFormat="1" applyFont="1" applyBorder="1"/>
    <xf numFmtId="165" fontId="7" fillId="0" borderId="9" xfId="0" applyNumberFormat="1" applyFont="1" applyBorder="1"/>
    <xf numFmtId="165" fontId="7" fillId="0" borderId="2" xfId="0" applyNumberFormat="1" applyFont="1" applyBorder="1"/>
    <xf numFmtId="0" fontId="13" fillId="0" borderId="0" xfId="0" applyFont="1" applyFill="1" applyBorder="1" applyAlignment="1">
      <alignment vertical="center"/>
    </xf>
    <xf numFmtId="165" fontId="1" fillId="0" borderId="0" xfId="0" applyNumberFormat="1" applyFont="1" applyFill="1" applyBorder="1" applyAlignment="1">
      <alignment horizontal="right" vertical="center"/>
    </xf>
    <xf numFmtId="165" fontId="7" fillId="0" borderId="0" xfId="0" applyNumberFormat="1" applyFont="1" applyBorder="1"/>
    <xf numFmtId="0" fontId="0" fillId="0" borderId="15" xfId="0" applyBorder="1" applyAlignment="1">
      <alignment horizontal="right"/>
    </xf>
    <xf numFmtId="0" fontId="9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0" fillId="0" borderId="8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Fill="1" applyBorder="1"/>
    <xf numFmtId="2" fontId="1" fillId="0" borderId="0" xfId="0" applyNumberFormat="1" applyFont="1" applyFill="1" applyBorder="1" applyAlignment="1">
      <alignment vertical="center"/>
    </xf>
    <xf numFmtId="165" fontId="1" fillId="0" borderId="0" xfId="0" applyNumberFormat="1" applyFont="1" applyFill="1" applyBorder="1" applyAlignment="1">
      <alignment vertical="center"/>
    </xf>
    <xf numFmtId="165" fontId="7" fillId="0" borderId="4" xfId="0" applyNumberFormat="1" applyFont="1" applyBorder="1"/>
    <xf numFmtId="0" fontId="0" fillId="0" borderId="0" xfId="0" applyAlignment="1">
      <alignment vertical="center"/>
    </xf>
    <xf numFmtId="4" fontId="0" fillId="0" borderId="0" xfId="0" applyNumberFormat="1" applyAlignment="1">
      <alignment horizontal="right" vertical="center"/>
    </xf>
    <xf numFmtId="0" fontId="1" fillId="0" borderId="3" xfId="0" applyFont="1" applyFill="1" applyBorder="1" applyAlignment="1">
      <alignment vertical="top" wrapText="1"/>
    </xf>
    <xf numFmtId="0" fontId="1" fillId="0" borderId="3" xfId="0" applyFont="1" applyFill="1" applyBorder="1" applyAlignment="1">
      <alignment vertical="top"/>
    </xf>
    <xf numFmtId="4" fontId="1" fillId="0" borderId="5" xfId="0" applyNumberFormat="1" applyFont="1" applyFill="1" applyBorder="1" applyAlignment="1">
      <alignment horizontal="right" vertical="top"/>
    </xf>
    <xf numFmtId="165" fontId="1" fillId="0" borderId="5" xfId="0" applyNumberFormat="1" applyFont="1" applyFill="1" applyBorder="1" applyAlignment="1">
      <alignment vertical="top"/>
    </xf>
    <xf numFmtId="0" fontId="8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0" fontId="1" fillId="0" borderId="15" xfId="0" applyFont="1" applyFill="1" applyBorder="1" applyAlignment="1">
      <alignment vertical="top" wrapText="1"/>
    </xf>
    <xf numFmtId="4" fontId="1" fillId="0" borderId="4" xfId="0" applyNumberFormat="1" applyFont="1" applyFill="1" applyBorder="1" applyAlignment="1">
      <alignment horizontal="right" vertical="top"/>
    </xf>
    <xf numFmtId="0" fontId="1" fillId="0" borderId="5" xfId="0" applyFont="1" applyFill="1" applyBorder="1" applyAlignment="1">
      <alignment vertical="top"/>
    </xf>
    <xf numFmtId="4" fontId="1" fillId="0" borderId="0" xfId="0" applyNumberFormat="1" applyFont="1" applyFill="1" applyBorder="1" applyAlignment="1">
      <alignment horizontal="right" vertical="top"/>
    </xf>
    <xf numFmtId="165" fontId="1" fillId="0" borderId="10" xfId="0" applyNumberFormat="1" applyFont="1" applyFill="1" applyBorder="1" applyAlignment="1">
      <alignment vertical="top"/>
    </xf>
    <xf numFmtId="0" fontId="8" fillId="0" borderId="3" xfId="1" applyNumberFormat="1" applyFont="1" applyFill="1" applyBorder="1" applyAlignment="1">
      <alignment vertical="top"/>
    </xf>
    <xf numFmtId="167" fontId="8" fillId="0" borderId="3" xfId="1" applyNumberFormat="1" applyFont="1" applyFill="1" applyBorder="1" applyAlignment="1">
      <alignment horizontal="right" vertical="top"/>
    </xf>
    <xf numFmtId="0" fontId="8" fillId="0" borderId="1" xfId="0" applyFont="1" applyFill="1" applyBorder="1" applyAlignment="1">
      <alignment vertical="top" wrapText="1"/>
    </xf>
    <xf numFmtId="0" fontId="1" fillId="0" borderId="16" xfId="0" applyFont="1" applyFill="1" applyBorder="1" applyAlignment="1">
      <alignment vertical="top"/>
    </xf>
    <xf numFmtId="4" fontId="1" fillId="0" borderId="1" xfId="0" applyNumberFormat="1" applyFont="1" applyFill="1" applyBorder="1" applyAlignment="1">
      <alignment horizontal="right" vertical="top"/>
    </xf>
    <xf numFmtId="165" fontId="1" fillId="0" borderId="4" xfId="0" applyNumberFormat="1" applyFont="1" applyFill="1" applyBorder="1" applyAlignment="1">
      <alignment vertical="top"/>
    </xf>
    <xf numFmtId="0" fontId="1" fillId="0" borderId="5" xfId="0" applyFont="1" applyFill="1" applyBorder="1" applyAlignment="1">
      <alignment vertical="top" wrapText="1"/>
    </xf>
    <xf numFmtId="0" fontId="1" fillId="0" borderId="0" xfId="0" applyFont="1" applyFill="1" applyBorder="1" applyAlignment="1">
      <alignment vertical="top" wrapText="1"/>
    </xf>
    <xf numFmtId="0" fontId="8" fillId="0" borderId="10" xfId="0" applyFont="1" applyFill="1" applyBorder="1" applyAlignment="1">
      <alignment vertical="top" wrapText="1"/>
    </xf>
    <xf numFmtId="0" fontId="1" fillId="0" borderId="6" xfId="0" applyFont="1" applyFill="1" applyBorder="1" applyAlignment="1">
      <alignment vertical="top"/>
    </xf>
    <xf numFmtId="4" fontId="1" fillId="0" borderId="10" xfId="0" applyNumberFormat="1" applyFont="1" applyFill="1" applyBorder="1" applyAlignment="1">
      <alignment horizontal="right" vertical="top"/>
    </xf>
    <xf numFmtId="0" fontId="8" fillId="0" borderId="4" xfId="0" applyFont="1" applyFill="1" applyBorder="1" applyAlignment="1">
      <alignment vertical="top" wrapText="1"/>
    </xf>
    <xf numFmtId="0" fontId="1" fillId="0" borderId="15" xfId="0" applyFont="1" applyFill="1" applyBorder="1" applyAlignment="1">
      <alignment vertical="top"/>
    </xf>
    <xf numFmtId="4" fontId="1" fillId="0" borderId="6" xfId="0" applyNumberFormat="1" applyFont="1" applyFill="1" applyBorder="1" applyAlignment="1">
      <alignment horizontal="right" vertical="top"/>
    </xf>
    <xf numFmtId="4" fontId="1" fillId="0" borderId="3" xfId="0" applyNumberFormat="1" applyFont="1" applyFill="1" applyBorder="1" applyAlignment="1">
      <alignment horizontal="right" vertical="top"/>
    </xf>
    <xf numFmtId="0" fontId="8" fillId="0" borderId="8" xfId="0" applyNumberFormat="1" applyFont="1" applyFill="1" applyBorder="1" applyAlignment="1">
      <alignment vertical="top"/>
    </xf>
    <xf numFmtId="167" fontId="8" fillId="0" borderId="8" xfId="1" applyNumberFormat="1" applyFont="1" applyFill="1" applyBorder="1" applyAlignment="1">
      <alignment horizontal="right" vertical="top"/>
    </xf>
    <xf numFmtId="0" fontId="1" fillId="0" borderId="9" xfId="0" applyFont="1" applyFill="1" applyBorder="1" applyAlignment="1">
      <alignment vertical="top" wrapText="1"/>
    </xf>
    <xf numFmtId="165" fontId="1" fillId="0" borderId="9" xfId="0" applyNumberFormat="1" applyFont="1" applyFill="1" applyBorder="1" applyAlignment="1">
      <alignment vertical="top"/>
    </xf>
    <xf numFmtId="0" fontId="1" fillId="0" borderId="9" xfId="0" applyFont="1" applyFill="1" applyBorder="1" applyAlignment="1">
      <alignment vertical="top"/>
    </xf>
    <xf numFmtId="0" fontId="1" fillId="0" borderId="2" xfId="0" applyFont="1" applyFill="1" applyBorder="1" applyAlignment="1">
      <alignment vertical="top"/>
    </xf>
    <xf numFmtId="165" fontId="1" fillId="0" borderId="2" xfId="0" applyNumberFormat="1" applyFont="1" applyFill="1" applyBorder="1" applyAlignment="1">
      <alignment vertical="top"/>
    </xf>
    <xf numFmtId="0" fontId="1" fillId="0" borderId="0" xfId="0" applyFont="1" applyFill="1" applyBorder="1" applyAlignment="1">
      <alignment vertical="top"/>
    </xf>
    <xf numFmtId="0" fontId="1" fillId="0" borderId="10" xfId="0" applyFont="1" applyFill="1" applyBorder="1" applyAlignment="1">
      <alignment vertical="top"/>
    </xf>
    <xf numFmtId="4" fontId="1" fillId="0" borderId="7" xfId="0" applyNumberFormat="1" applyFont="1" applyFill="1" applyBorder="1" applyAlignment="1">
      <alignment horizontal="right" vertical="top"/>
    </xf>
    <xf numFmtId="4" fontId="1" fillId="0" borderId="9" xfId="0" applyNumberFormat="1" applyFont="1" applyFill="1" applyBorder="1" applyAlignment="1">
      <alignment horizontal="right" vertical="top"/>
    </xf>
    <xf numFmtId="0" fontId="1" fillId="0" borderId="4" xfId="0" applyFont="1" applyFill="1" applyBorder="1" applyAlignment="1">
      <alignment vertical="top"/>
    </xf>
    <xf numFmtId="4" fontId="1" fillId="0" borderId="2" xfId="0" applyNumberFormat="1" applyFont="1" applyFill="1" applyBorder="1" applyAlignment="1">
      <alignment horizontal="right" vertical="top"/>
    </xf>
    <xf numFmtId="4" fontId="1" fillId="0" borderId="8" xfId="0" applyNumberFormat="1" applyFont="1" applyFill="1" applyBorder="1" applyAlignment="1">
      <alignment horizontal="right" vertical="top"/>
    </xf>
    <xf numFmtId="4" fontId="8" fillId="0" borderId="18" xfId="0" applyNumberFormat="1" applyFont="1" applyFill="1" applyBorder="1" applyAlignment="1">
      <alignment horizontal="right" vertical="top"/>
    </xf>
    <xf numFmtId="4" fontId="8" fillId="0" borderId="1" xfId="0" applyNumberFormat="1" applyFont="1" applyFill="1" applyBorder="1" applyAlignment="1">
      <alignment horizontal="right" vertical="top"/>
    </xf>
    <xf numFmtId="165" fontId="12" fillId="0" borderId="4" xfId="0" applyNumberFormat="1" applyFont="1" applyFill="1" applyBorder="1" applyAlignment="1">
      <alignment vertical="top"/>
    </xf>
    <xf numFmtId="4" fontId="2" fillId="0" borderId="1" xfId="0" applyNumberFormat="1" applyFont="1" applyFill="1" applyBorder="1" applyAlignment="1">
      <alignment horizontal="right" vertical="top"/>
    </xf>
    <xf numFmtId="165" fontId="16" fillId="0" borderId="1" xfId="0" applyNumberFormat="1" applyFont="1" applyFill="1" applyBorder="1" applyAlignment="1">
      <alignment horizontal="right" vertical="top"/>
    </xf>
    <xf numFmtId="166" fontId="8" fillId="0" borderId="18" xfId="0" applyNumberFormat="1" applyFont="1" applyFill="1" applyBorder="1" applyAlignment="1">
      <alignment horizontal="right" vertical="top"/>
    </xf>
    <xf numFmtId="0" fontId="0" fillId="0" borderId="0" xfId="0" applyFill="1" applyBorder="1" applyAlignment="1">
      <alignment vertical="top"/>
    </xf>
    <xf numFmtId="2" fontId="0" fillId="0" borderId="5" xfId="0" applyNumberFormat="1" applyFill="1" applyBorder="1" applyAlignment="1">
      <alignment vertical="top"/>
    </xf>
    <xf numFmtId="2" fontId="1" fillId="0" borderId="5" xfId="0" applyNumberFormat="1" applyFont="1" applyFill="1" applyBorder="1" applyAlignment="1">
      <alignment vertical="top"/>
    </xf>
    <xf numFmtId="0" fontId="1" fillId="0" borderId="8" xfId="0" applyFont="1" applyFill="1" applyBorder="1" applyAlignment="1">
      <alignment vertical="top" wrapText="1"/>
    </xf>
    <xf numFmtId="0" fontId="0" fillId="0" borderId="8" xfId="0" applyFill="1" applyBorder="1" applyAlignment="1">
      <alignment vertical="top"/>
    </xf>
    <xf numFmtId="0" fontId="0" fillId="0" borderId="1" xfId="0" applyFill="1" applyBorder="1" applyAlignment="1">
      <alignment vertical="top"/>
    </xf>
    <xf numFmtId="2" fontId="0" fillId="0" borderId="4" xfId="0" applyNumberFormat="1" applyFill="1" applyBorder="1" applyAlignment="1">
      <alignment vertical="top"/>
    </xf>
    <xf numFmtId="2" fontId="1" fillId="0" borderId="3" xfId="0" applyNumberFormat="1" applyFont="1" applyFill="1" applyBorder="1" applyAlignment="1">
      <alignment vertical="top"/>
    </xf>
    <xf numFmtId="165" fontId="1" fillId="0" borderId="1" xfId="0" applyNumberFormat="1" applyFont="1" applyFill="1" applyBorder="1" applyAlignment="1">
      <alignment vertical="top"/>
    </xf>
    <xf numFmtId="2" fontId="1" fillId="0" borderId="10" xfId="0" applyNumberFormat="1" applyFont="1" applyFill="1" applyBorder="1" applyAlignment="1">
      <alignment vertical="top"/>
    </xf>
    <xf numFmtId="0" fontId="0" fillId="0" borderId="3" xfId="0" applyFill="1" applyBorder="1" applyAlignment="1">
      <alignment vertical="top"/>
    </xf>
    <xf numFmtId="43" fontId="8" fillId="0" borderId="3" xfId="0" applyNumberFormat="1" applyFont="1" applyFill="1" applyBorder="1" applyAlignment="1">
      <alignment vertical="top"/>
    </xf>
    <xf numFmtId="2" fontId="8" fillId="0" borderId="5" xfId="1" applyNumberFormat="1" applyFont="1" applyFill="1" applyBorder="1" applyAlignment="1">
      <alignment horizontal="right" vertical="top"/>
    </xf>
    <xf numFmtId="0" fontId="8" fillId="0" borderId="8" xfId="0" applyFont="1" applyFill="1" applyBorder="1" applyAlignment="1">
      <alignment vertical="top" wrapText="1"/>
    </xf>
    <xf numFmtId="2" fontId="8" fillId="0" borderId="4" xfId="1" applyNumberFormat="1" applyFont="1" applyFill="1" applyBorder="1" applyAlignment="1">
      <alignment horizontal="right" vertical="top"/>
    </xf>
    <xf numFmtId="2" fontId="1" fillId="0" borderId="4" xfId="0" applyNumberFormat="1" applyFont="1" applyFill="1" applyBorder="1" applyAlignment="1">
      <alignment vertical="top"/>
    </xf>
    <xf numFmtId="2" fontId="1" fillId="0" borderId="15" xfId="0" applyNumberFormat="1" applyFont="1" applyFill="1" applyBorder="1" applyAlignment="1">
      <alignment horizontal="right" vertical="top"/>
    </xf>
    <xf numFmtId="2" fontId="1" fillId="0" borderId="6" xfId="0" applyNumberFormat="1" applyFont="1" applyFill="1" applyBorder="1" applyAlignment="1">
      <alignment vertical="top"/>
    </xf>
    <xf numFmtId="2" fontId="1" fillId="0" borderId="0" xfId="0" applyNumberFormat="1" applyFont="1" applyFill="1" applyBorder="1" applyAlignment="1">
      <alignment vertical="top"/>
    </xf>
    <xf numFmtId="2" fontId="7" fillId="0" borderId="14" xfId="0" applyNumberFormat="1" applyFont="1" applyFill="1" applyBorder="1" applyAlignment="1">
      <alignment vertical="top"/>
    </xf>
    <xf numFmtId="2" fontId="7" fillId="0" borderId="0" xfId="0" applyNumberFormat="1" applyFont="1" applyFill="1" applyBorder="1" applyAlignment="1">
      <alignment vertical="top"/>
    </xf>
    <xf numFmtId="2" fontId="1" fillId="0" borderId="7" xfId="0" applyNumberFormat="1" applyFont="1" applyFill="1" applyBorder="1" applyAlignment="1">
      <alignment vertical="top"/>
    </xf>
    <xf numFmtId="2" fontId="1" fillId="0" borderId="2" xfId="0" applyNumberFormat="1" applyFont="1" applyFill="1" applyBorder="1" applyAlignment="1">
      <alignment vertical="top"/>
    </xf>
    <xf numFmtId="0" fontId="1" fillId="0" borderId="11" xfId="0" applyFont="1" applyFill="1" applyBorder="1" applyAlignment="1">
      <alignment vertical="top" wrapText="1"/>
    </xf>
    <xf numFmtId="2" fontId="1" fillId="0" borderId="11" xfId="0" applyNumberFormat="1" applyFont="1" applyFill="1" applyBorder="1" applyAlignment="1">
      <alignment vertical="top"/>
    </xf>
    <xf numFmtId="0" fontId="5" fillId="0" borderId="1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5" fillId="0" borderId="3" xfId="0" applyFont="1" applyFill="1" applyBorder="1" applyAlignment="1">
      <alignment vertical="top" wrapText="1"/>
    </xf>
    <xf numFmtId="0" fontId="2" fillId="0" borderId="6" xfId="0" applyFont="1" applyFill="1" applyBorder="1" applyAlignment="1">
      <alignment vertical="top" wrapText="1"/>
    </xf>
    <xf numFmtId="0" fontId="2" fillId="0" borderId="8" xfId="0" applyFont="1" applyFill="1" applyBorder="1" applyAlignment="1">
      <alignment vertical="top" wrapText="1"/>
    </xf>
    <xf numFmtId="0" fontId="5" fillId="0" borderId="10" xfId="0" applyFont="1" applyFill="1" applyBorder="1" applyAlignment="1">
      <alignment vertical="top"/>
    </xf>
    <xf numFmtId="2" fontId="5" fillId="0" borderId="6" xfId="0" applyNumberFormat="1" applyFont="1" applyFill="1" applyBorder="1" applyAlignment="1">
      <alignment horizontal="right" vertical="top"/>
    </xf>
    <xf numFmtId="165" fontId="5" fillId="0" borderId="10" xfId="0" applyNumberFormat="1" applyFont="1" applyFill="1" applyBorder="1" applyAlignment="1">
      <alignment horizontal="right" vertical="top"/>
    </xf>
    <xf numFmtId="0" fontId="5" fillId="0" borderId="5" xfId="0" applyFont="1" applyFill="1" applyBorder="1" applyAlignment="1">
      <alignment vertical="top"/>
    </xf>
    <xf numFmtId="2" fontId="5" fillId="0" borderId="3" xfId="0" applyNumberFormat="1" applyFont="1" applyFill="1" applyBorder="1" applyAlignment="1">
      <alignment horizontal="right" vertical="top"/>
    </xf>
    <xf numFmtId="165" fontId="5" fillId="0" borderId="5" xfId="0" applyNumberFormat="1" applyFont="1" applyFill="1" applyBorder="1" applyAlignment="1">
      <alignment horizontal="right" vertical="top"/>
    </xf>
    <xf numFmtId="0" fontId="5" fillId="0" borderId="5" xfId="0" applyFont="1" applyFill="1" applyBorder="1" applyAlignment="1">
      <alignment vertical="top" wrapText="1"/>
    </xf>
    <xf numFmtId="165" fontId="5" fillId="0" borderId="4" xfId="0" applyNumberFormat="1" applyFont="1" applyFill="1" applyBorder="1" applyAlignment="1">
      <alignment horizontal="right" vertical="top"/>
    </xf>
    <xf numFmtId="0" fontId="4" fillId="0" borderId="1" xfId="0" applyFont="1" applyFill="1" applyBorder="1" applyAlignment="1">
      <alignment vertical="top"/>
    </xf>
    <xf numFmtId="165" fontId="5" fillId="0" borderId="1" xfId="0" applyNumberFormat="1" applyFont="1" applyFill="1" applyBorder="1" applyAlignment="1">
      <alignment horizontal="right" vertical="top"/>
    </xf>
    <xf numFmtId="0" fontId="5" fillId="0" borderId="1" xfId="0" applyFont="1" applyFill="1" applyBorder="1" applyAlignment="1">
      <alignment vertical="top" wrapText="1"/>
    </xf>
    <xf numFmtId="2" fontId="2" fillId="0" borderId="1" xfId="0" applyNumberFormat="1" applyFont="1" applyFill="1" applyBorder="1" applyAlignment="1">
      <alignment horizontal="right" vertical="top"/>
    </xf>
    <xf numFmtId="2" fontId="5" fillId="0" borderId="1" xfId="0" applyNumberFormat="1" applyFont="1" applyFill="1" applyBorder="1" applyAlignment="1">
      <alignment horizontal="right" vertical="top"/>
    </xf>
    <xf numFmtId="0" fontId="5" fillId="0" borderId="1" xfId="0" applyFont="1" applyFill="1" applyBorder="1" applyAlignment="1">
      <alignment vertical="top"/>
    </xf>
    <xf numFmtId="0" fontId="5" fillId="0" borderId="10" xfId="0" applyFont="1" applyFill="1" applyBorder="1" applyAlignment="1">
      <alignment vertical="top" wrapText="1"/>
    </xf>
    <xf numFmtId="0" fontId="5" fillId="0" borderId="4" xfId="0" applyFont="1" applyFill="1" applyBorder="1" applyAlignment="1">
      <alignment vertical="top"/>
    </xf>
    <xf numFmtId="2" fontId="5" fillId="0" borderId="15" xfId="0" applyNumberFormat="1" applyFont="1" applyFill="1" applyBorder="1" applyAlignment="1">
      <alignment horizontal="right" vertical="top"/>
    </xf>
    <xf numFmtId="4" fontId="2" fillId="0" borderId="18" xfId="0" applyNumberFormat="1" applyFont="1" applyFill="1" applyBorder="1" applyAlignment="1">
      <alignment horizontal="right" vertical="top"/>
    </xf>
    <xf numFmtId="166" fontId="2" fillId="0" borderId="18" xfId="0" applyNumberFormat="1" applyFont="1" applyFill="1" applyBorder="1" applyAlignment="1">
      <alignment horizontal="right" vertical="top"/>
    </xf>
    <xf numFmtId="4" fontId="3" fillId="0" borderId="1" xfId="0" applyNumberFormat="1" applyFont="1" applyFill="1" applyBorder="1" applyAlignment="1">
      <alignment horizontal="right" vertical="top"/>
    </xf>
    <xf numFmtId="165" fontId="18" fillId="0" borderId="4" xfId="0" applyNumberFormat="1" applyFont="1" applyFill="1" applyBorder="1" applyAlignment="1">
      <alignment vertical="top"/>
    </xf>
    <xf numFmtId="165" fontId="3" fillId="0" borderId="1" xfId="0" applyNumberFormat="1" applyFont="1" applyFill="1" applyBorder="1" applyAlignment="1">
      <alignment horizontal="right" vertical="top"/>
    </xf>
    <xf numFmtId="2" fontId="5" fillId="0" borderId="11" xfId="0" applyNumberFormat="1" applyFont="1" applyFill="1" applyBorder="1" applyAlignment="1">
      <alignment horizontal="right" vertical="top"/>
    </xf>
    <xf numFmtId="164" fontId="5" fillId="0" borderId="1" xfId="0" applyNumberFormat="1" applyFont="1" applyFill="1" applyBorder="1" applyAlignment="1">
      <alignment horizontal="right" vertical="top"/>
    </xf>
    <xf numFmtId="165" fontId="1" fillId="0" borderId="1" xfId="0" applyNumberFormat="1" applyFont="1" applyFill="1" applyBorder="1" applyAlignment="1">
      <alignment horizontal="right" vertical="top"/>
    </xf>
    <xf numFmtId="0" fontId="5" fillId="0" borderId="13" xfId="0" applyFont="1" applyFill="1" applyBorder="1" applyAlignment="1">
      <alignment vertical="top"/>
    </xf>
    <xf numFmtId="0" fontId="5" fillId="0" borderId="7" xfId="0" applyFont="1" applyFill="1" applyBorder="1" applyAlignment="1">
      <alignment vertical="top"/>
    </xf>
    <xf numFmtId="164" fontId="5" fillId="0" borderId="10" xfId="0" applyNumberFormat="1" applyFont="1" applyFill="1" applyBorder="1" applyAlignment="1">
      <alignment horizontal="right" vertical="top"/>
    </xf>
    <xf numFmtId="165" fontId="1" fillId="0" borderId="10" xfId="0" applyNumberFormat="1" applyFont="1" applyFill="1" applyBorder="1" applyAlignment="1">
      <alignment horizontal="right" vertical="top"/>
    </xf>
    <xf numFmtId="0" fontId="5" fillId="0" borderId="11" xfId="0" applyFont="1" applyFill="1" applyBorder="1" applyAlignment="1">
      <alignment horizontal="center" vertical="top" wrapText="1"/>
    </xf>
    <xf numFmtId="164" fontId="5" fillId="0" borderId="4" xfId="0" applyNumberFormat="1" applyFont="1" applyFill="1" applyBorder="1" applyAlignment="1">
      <alignment horizontal="right" vertical="top"/>
    </xf>
    <xf numFmtId="164" fontId="5" fillId="0" borderId="11" xfId="0" applyNumberFormat="1" applyFont="1" applyFill="1" applyBorder="1" applyAlignment="1">
      <alignment horizontal="right" vertical="top"/>
    </xf>
    <xf numFmtId="164" fontId="5" fillId="0" borderId="6" xfId="0" applyNumberFormat="1" applyFont="1" applyFill="1" applyBorder="1" applyAlignment="1">
      <alignment horizontal="right" vertical="top"/>
    </xf>
    <xf numFmtId="4" fontId="10" fillId="0" borderId="1" xfId="0" applyNumberFormat="1" applyFont="1" applyFill="1" applyBorder="1" applyAlignment="1">
      <alignment horizontal="right" vertical="top"/>
    </xf>
    <xf numFmtId="4" fontId="17" fillId="0" borderId="1" xfId="0" applyNumberFormat="1" applyFont="1" applyFill="1" applyBorder="1" applyAlignment="1">
      <alignment horizontal="right" vertical="top"/>
    </xf>
    <xf numFmtId="0" fontId="5" fillId="0" borderId="10" xfId="0" applyFont="1" applyFill="1" applyBorder="1" applyAlignment="1">
      <alignment horizontal="left" vertical="top" wrapText="1"/>
    </xf>
    <xf numFmtId="0" fontId="1" fillId="0" borderId="10" xfId="0" applyFont="1" applyFill="1" applyBorder="1" applyAlignment="1">
      <alignment vertical="top" wrapText="1"/>
    </xf>
    <xf numFmtId="4" fontId="5" fillId="0" borderId="6" xfId="0" applyNumberFormat="1" applyFont="1" applyFill="1" applyBorder="1" applyAlignment="1">
      <alignment horizontal="right" vertical="top"/>
    </xf>
    <xf numFmtId="166" fontId="5" fillId="0" borderId="10" xfId="0" applyNumberFormat="1" applyFont="1" applyFill="1" applyBorder="1" applyAlignment="1">
      <alignment horizontal="right" vertical="top"/>
    </xf>
    <xf numFmtId="4" fontId="5" fillId="0" borderId="3" xfId="0" applyNumberFormat="1" applyFont="1" applyFill="1" applyBorder="1" applyAlignment="1">
      <alignment horizontal="right" vertical="top"/>
    </xf>
    <xf numFmtId="166" fontId="5" fillId="0" borderId="5" xfId="0" applyNumberFormat="1" applyFont="1" applyFill="1" applyBorder="1" applyAlignment="1">
      <alignment horizontal="right" vertical="top"/>
    </xf>
    <xf numFmtId="4" fontId="5" fillId="0" borderId="11" xfId="0" applyNumberFormat="1" applyFont="1" applyFill="1" applyBorder="1" applyAlignment="1">
      <alignment horizontal="right" vertical="top"/>
    </xf>
    <xf numFmtId="166" fontId="5" fillId="0" borderId="1" xfId="0" applyNumberFormat="1" applyFont="1" applyFill="1" applyBorder="1" applyAlignment="1">
      <alignment horizontal="right" vertical="top"/>
    </xf>
    <xf numFmtId="166" fontId="5" fillId="0" borderId="4" xfId="0" applyNumberFormat="1" applyFont="1" applyFill="1" applyBorder="1" applyAlignment="1">
      <alignment horizontal="right" vertical="top"/>
    </xf>
    <xf numFmtId="4" fontId="5" fillId="0" borderId="14" xfId="0" applyNumberFormat="1" applyFont="1" applyFill="1" applyBorder="1" applyAlignment="1">
      <alignment horizontal="right" vertical="top"/>
    </xf>
    <xf numFmtId="4" fontId="5" fillId="0" borderId="0" xfId="0" applyNumberFormat="1" applyFont="1" applyFill="1" applyBorder="1" applyAlignment="1">
      <alignment horizontal="right" vertical="top"/>
    </xf>
    <xf numFmtId="4" fontId="5" fillId="0" borderId="15" xfId="0" applyNumberFormat="1" applyFont="1" applyFill="1" applyBorder="1" applyAlignment="1">
      <alignment horizontal="right" vertical="top"/>
    </xf>
    <xf numFmtId="0" fontId="7" fillId="0" borderId="10" xfId="0" applyFont="1" applyFill="1" applyBorder="1" applyAlignment="1">
      <alignment vertical="top" wrapText="1"/>
    </xf>
    <xf numFmtId="4" fontId="4" fillId="0" borderId="14" xfId="0" applyNumberFormat="1" applyFont="1" applyFill="1" applyBorder="1" applyAlignment="1">
      <alignment vertical="top"/>
    </xf>
    <xf numFmtId="0" fontId="1" fillId="0" borderId="6" xfId="0" applyFont="1" applyFill="1" applyBorder="1" applyAlignment="1">
      <alignment vertical="top" wrapText="1"/>
    </xf>
    <xf numFmtId="4" fontId="5" fillId="0" borderId="10" xfId="0" applyNumberFormat="1" applyFont="1" applyFill="1" applyBorder="1" applyAlignment="1">
      <alignment horizontal="right" vertical="top"/>
    </xf>
    <xf numFmtId="0" fontId="0" fillId="0" borderId="5" xfId="0" applyFill="1" applyBorder="1" applyAlignment="1">
      <alignment vertical="top"/>
    </xf>
    <xf numFmtId="0" fontId="0" fillId="0" borderId="4" xfId="0" applyFill="1" applyBorder="1" applyAlignment="1">
      <alignment vertical="top"/>
    </xf>
    <xf numFmtId="4" fontId="5" fillId="0" borderId="5" xfId="0" applyNumberFormat="1" applyFont="1" applyFill="1" applyBorder="1" applyAlignment="1">
      <alignment horizontal="right" vertical="top"/>
    </xf>
    <xf numFmtId="4" fontId="5" fillId="0" borderId="4" xfId="0" applyNumberFormat="1" applyFont="1" applyFill="1" applyBorder="1" applyAlignment="1">
      <alignment horizontal="right" vertical="top"/>
    </xf>
    <xf numFmtId="0" fontId="15" fillId="0" borderId="0" xfId="0" applyFont="1" applyBorder="1" applyAlignment="1">
      <alignment horizontal="center"/>
    </xf>
    <xf numFmtId="0" fontId="13" fillId="0" borderId="11" xfId="0" applyFont="1" applyFill="1" applyBorder="1" applyAlignment="1">
      <alignment horizontal="center" vertical="top" wrapText="1"/>
    </xf>
    <xf numFmtId="0" fontId="13" fillId="0" borderId="13" xfId="0" applyFont="1" applyFill="1" applyBorder="1" applyAlignment="1">
      <alignment horizontal="center" vertical="top" wrapText="1"/>
    </xf>
    <xf numFmtId="0" fontId="11" fillId="0" borderId="6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3" fillId="0" borderId="11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left" vertical="top" wrapText="1"/>
    </xf>
    <xf numFmtId="0" fontId="8" fillId="0" borderId="5" xfId="0" applyFont="1" applyFill="1" applyBorder="1" applyAlignment="1">
      <alignment horizontal="left" vertical="top" wrapText="1"/>
    </xf>
    <xf numFmtId="0" fontId="8" fillId="0" borderId="4" xfId="0" applyFont="1" applyFill="1" applyBorder="1" applyAlignment="1">
      <alignment horizontal="left" vertical="top" wrapText="1"/>
    </xf>
    <xf numFmtId="0" fontId="8" fillId="0" borderId="10" xfId="0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horizontal="center" vertical="top" wrapText="1"/>
    </xf>
    <xf numFmtId="0" fontId="8" fillId="0" borderId="4" xfId="0" applyFont="1" applyFill="1" applyBorder="1" applyAlignment="1">
      <alignment horizontal="center" vertical="top" wrapText="1"/>
    </xf>
    <xf numFmtId="0" fontId="8" fillId="0" borderId="6" xfId="0" applyFont="1" applyFill="1" applyBorder="1" applyAlignment="1">
      <alignment horizontal="center" vertical="top" wrapText="1"/>
    </xf>
    <xf numFmtId="0" fontId="8" fillId="0" borderId="3" xfId="0" applyFont="1" applyFill="1" applyBorder="1" applyAlignment="1">
      <alignment horizontal="center" vertical="top" wrapText="1"/>
    </xf>
    <xf numFmtId="0" fontId="8" fillId="0" borderId="8" xfId="0" applyFont="1" applyFill="1" applyBorder="1" applyAlignment="1">
      <alignment horizontal="center" vertical="top" wrapText="1"/>
    </xf>
    <xf numFmtId="0" fontId="14" fillId="0" borderId="11" xfId="0" applyFont="1" applyFill="1" applyBorder="1" applyAlignment="1">
      <alignment horizontal="center" vertical="top" wrapText="1"/>
    </xf>
    <xf numFmtId="0" fontId="14" fillId="0" borderId="17" xfId="0" applyFont="1" applyFill="1" applyBorder="1" applyAlignment="1">
      <alignment vertical="top"/>
    </xf>
    <xf numFmtId="0" fontId="14" fillId="0" borderId="13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4" fillId="0" borderId="17" xfId="0" applyFont="1" applyFill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left" vertical="top" wrapText="1"/>
    </xf>
    <xf numFmtId="0" fontId="5" fillId="0" borderId="5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0" fontId="2" fillId="0" borderId="10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left" vertical="top" wrapText="1"/>
    </xf>
    <xf numFmtId="0" fontId="13" fillId="0" borderId="17" xfId="0" applyFont="1" applyFill="1" applyBorder="1" applyAlignment="1">
      <alignment vertical="top"/>
    </xf>
    <xf numFmtId="0" fontId="2" fillId="0" borderId="10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20" xfId="0" applyFont="1" applyFill="1" applyBorder="1" applyAlignment="1">
      <alignment horizontal="center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D44"/>
  <sheetViews>
    <sheetView tabSelected="1" workbookViewId="0">
      <selection activeCell="F17" sqref="F17"/>
    </sheetView>
  </sheetViews>
  <sheetFormatPr defaultRowHeight="15"/>
  <cols>
    <col min="1" max="1" width="31.28515625" customWidth="1"/>
    <col min="2" max="2" width="41.7109375" customWidth="1"/>
    <col min="3" max="3" width="12" style="1" hidden="1" customWidth="1"/>
    <col min="4" max="4" width="13.7109375" customWidth="1"/>
  </cols>
  <sheetData>
    <row r="1" spans="1:4">
      <c r="A1" s="175" t="s">
        <v>87</v>
      </c>
      <c r="B1" s="176"/>
      <c r="C1" s="176"/>
      <c r="D1" s="177"/>
    </row>
    <row r="2" spans="1:4" ht="12.75" customHeight="1">
      <c r="A2" s="178" t="s">
        <v>88</v>
      </c>
      <c r="B2" s="179"/>
      <c r="C2" s="179"/>
      <c r="D2" s="180"/>
    </row>
    <row r="3" spans="1:4" ht="12.75" customHeight="1">
      <c r="A3" s="33"/>
      <c r="B3" s="8"/>
      <c r="C3" s="8"/>
      <c r="D3" s="34"/>
    </row>
    <row r="4" spans="1:4" ht="27.75" customHeight="1">
      <c r="A4" s="181" t="s">
        <v>92</v>
      </c>
      <c r="B4" s="182"/>
      <c r="C4" s="182"/>
      <c r="D4" s="183"/>
    </row>
    <row r="5" spans="1:4" ht="33" customHeight="1">
      <c r="A5" s="6" t="s">
        <v>29</v>
      </c>
      <c r="B5" s="6" t="s">
        <v>30</v>
      </c>
      <c r="C5" s="6" t="s">
        <v>83</v>
      </c>
      <c r="D5" s="6" t="s">
        <v>28</v>
      </c>
    </row>
    <row r="6" spans="1:4" ht="14.1" customHeight="1">
      <c r="A6" s="41" t="s">
        <v>7</v>
      </c>
      <c r="B6" s="42" t="s">
        <v>4</v>
      </c>
      <c r="C6" s="43">
        <v>129959</v>
      </c>
      <c r="D6" s="44">
        <f>C6/100000</f>
        <v>1.29959</v>
      </c>
    </row>
    <row r="7" spans="1:4" ht="14.1" customHeight="1">
      <c r="A7" s="45"/>
      <c r="B7" s="42" t="s">
        <v>22</v>
      </c>
      <c r="C7" s="43">
        <v>43561</v>
      </c>
      <c r="D7" s="44">
        <f>C7/100000</f>
        <v>0.43561</v>
      </c>
    </row>
    <row r="8" spans="1:4" ht="14.1" customHeight="1">
      <c r="A8" s="45"/>
      <c r="B8" s="42" t="s">
        <v>6</v>
      </c>
      <c r="C8" s="43">
        <v>15754</v>
      </c>
      <c r="D8" s="44">
        <f t="shared" ref="D8:D42" si="0">C8/100000</f>
        <v>0.15754000000000001</v>
      </c>
    </row>
    <row r="9" spans="1:4" ht="14.1" customHeight="1">
      <c r="A9" s="45"/>
      <c r="B9" s="42" t="s">
        <v>93</v>
      </c>
      <c r="C9" s="43">
        <v>542124</v>
      </c>
      <c r="D9" s="44">
        <f>C9/100000</f>
        <v>5.4212400000000001</v>
      </c>
    </row>
    <row r="10" spans="1:4" ht="16.5" customHeight="1">
      <c r="A10" s="46" t="s">
        <v>10</v>
      </c>
      <c r="B10" s="47" t="s">
        <v>10</v>
      </c>
      <c r="C10" s="48">
        <v>106729</v>
      </c>
      <c r="D10" s="44">
        <f>C10/100000</f>
        <v>1.0672900000000001</v>
      </c>
    </row>
    <row r="11" spans="1:4" ht="14.1" customHeight="1">
      <c r="A11" s="49" t="s">
        <v>24</v>
      </c>
      <c r="B11" s="49" t="s">
        <v>24</v>
      </c>
      <c r="C11" s="50">
        <v>9656</v>
      </c>
      <c r="D11" s="51">
        <f t="shared" si="0"/>
        <v>9.6560000000000007E-2</v>
      </c>
    </row>
    <row r="12" spans="1:4" ht="14.1" customHeight="1">
      <c r="A12" s="45"/>
      <c r="B12" s="52" t="s">
        <v>94</v>
      </c>
      <c r="C12" s="53">
        <v>5000</v>
      </c>
      <c r="D12" s="44">
        <f t="shared" si="0"/>
        <v>0.05</v>
      </c>
    </row>
    <row r="13" spans="1:4" ht="23.25" customHeight="1">
      <c r="A13" s="54" t="s">
        <v>64</v>
      </c>
      <c r="B13" s="55" t="s">
        <v>60</v>
      </c>
      <c r="C13" s="56">
        <v>50639</v>
      </c>
      <c r="D13" s="95">
        <f t="shared" si="0"/>
        <v>0.50639000000000001</v>
      </c>
    </row>
    <row r="14" spans="1:4" ht="21" customHeight="1">
      <c r="A14" s="58" t="s">
        <v>35</v>
      </c>
      <c r="B14" s="59" t="s">
        <v>36</v>
      </c>
      <c r="C14" s="43">
        <v>561358</v>
      </c>
      <c r="D14" s="51">
        <f t="shared" si="0"/>
        <v>5.6135799999999998</v>
      </c>
    </row>
    <row r="15" spans="1:4" ht="14.1" customHeight="1">
      <c r="A15" s="60" t="s">
        <v>37</v>
      </c>
      <c r="B15" s="61" t="s">
        <v>106</v>
      </c>
      <c r="C15" s="62">
        <v>56905</v>
      </c>
      <c r="D15" s="51">
        <f t="shared" si="0"/>
        <v>0.56904999999999994</v>
      </c>
    </row>
    <row r="16" spans="1:4" ht="14.1" customHeight="1">
      <c r="A16" s="63"/>
      <c r="B16" s="64" t="s">
        <v>25</v>
      </c>
      <c r="C16" s="48">
        <v>13058</v>
      </c>
      <c r="D16" s="57">
        <f t="shared" si="0"/>
        <v>0.13058</v>
      </c>
    </row>
    <row r="17" spans="1:4" ht="14.1" customHeight="1">
      <c r="A17" s="184" t="s">
        <v>50</v>
      </c>
      <c r="B17" s="61" t="s">
        <v>18</v>
      </c>
      <c r="C17" s="65">
        <v>58380</v>
      </c>
      <c r="D17" s="51">
        <f t="shared" si="0"/>
        <v>0.58379999999999999</v>
      </c>
    </row>
    <row r="18" spans="1:4" ht="14.1" customHeight="1">
      <c r="A18" s="185"/>
      <c r="B18" s="42" t="s">
        <v>14</v>
      </c>
      <c r="C18" s="66">
        <f>110898</f>
        <v>110898</v>
      </c>
      <c r="D18" s="44">
        <f t="shared" si="0"/>
        <v>1.1089800000000001</v>
      </c>
    </row>
    <row r="19" spans="1:4" ht="14.1" customHeight="1">
      <c r="A19" s="185"/>
      <c r="B19" s="42" t="s">
        <v>82</v>
      </c>
      <c r="C19" s="66">
        <v>621204</v>
      </c>
      <c r="D19" s="44">
        <f t="shared" si="0"/>
        <v>6.21204</v>
      </c>
    </row>
    <row r="20" spans="1:4" ht="14.1" customHeight="1">
      <c r="A20" s="185"/>
      <c r="B20" s="42" t="s">
        <v>46</v>
      </c>
      <c r="C20" s="66"/>
      <c r="D20" s="44">
        <f t="shared" si="0"/>
        <v>0</v>
      </c>
    </row>
    <row r="21" spans="1:4" ht="14.1" customHeight="1">
      <c r="A21" s="186"/>
      <c r="B21" s="67" t="s">
        <v>103</v>
      </c>
      <c r="C21" s="68">
        <v>348000</v>
      </c>
      <c r="D21" s="57">
        <f t="shared" si="0"/>
        <v>3.48</v>
      </c>
    </row>
    <row r="22" spans="1:4" ht="14.1" customHeight="1">
      <c r="A22" s="187" t="s">
        <v>38</v>
      </c>
      <c r="B22" s="69" t="s">
        <v>34</v>
      </c>
      <c r="C22" s="43"/>
      <c r="D22" s="70">
        <f t="shared" si="0"/>
        <v>0</v>
      </c>
    </row>
    <row r="23" spans="1:4" ht="14.1" customHeight="1">
      <c r="A23" s="188"/>
      <c r="B23" s="71" t="s">
        <v>23</v>
      </c>
      <c r="C23" s="43">
        <v>3540</v>
      </c>
      <c r="D23" s="70">
        <f t="shared" si="0"/>
        <v>3.5400000000000001E-2</v>
      </c>
    </row>
    <row r="24" spans="1:4" ht="14.1" customHeight="1">
      <c r="A24" s="189"/>
      <c r="B24" s="72" t="s">
        <v>26</v>
      </c>
      <c r="C24" s="48"/>
      <c r="D24" s="73">
        <f t="shared" si="0"/>
        <v>0</v>
      </c>
    </row>
    <row r="25" spans="1:4" ht="14.1" customHeight="1">
      <c r="A25" s="187" t="s">
        <v>40</v>
      </c>
      <c r="B25" s="74" t="s">
        <v>17</v>
      </c>
      <c r="C25" s="43">
        <v>94310</v>
      </c>
      <c r="D25" s="51">
        <f t="shared" si="0"/>
        <v>0.94310000000000005</v>
      </c>
    </row>
    <row r="26" spans="1:4" ht="14.1" customHeight="1">
      <c r="A26" s="189"/>
      <c r="B26" s="71" t="s">
        <v>41</v>
      </c>
      <c r="C26" s="43">
        <v>26345</v>
      </c>
      <c r="D26" s="44">
        <f t="shared" si="0"/>
        <v>0.26345000000000002</v>
      </c>
    </row>
    <row r="27" spans="1:4" ht="14.1" customHeight="1">
      <c r="A27" s="190" t="s">
        <v>39</v>
      </c>
      <c r="B27" s="75" t="s">
        <v>2</v>
      </c>
      <c r="C27" s="76">
        <v>144469</v>
      </c>
      <c r="D27" s="51">
        <f t="shared" si="0"/>
        <v>1.44469</v>
      </c>
    </row>
    <row r="28" spans="1:4" ht="14.1" customHeight="1">
      <c r="A28" s="191"/>
      <c r="B28" s="49" t="s">
        <v>57</v>
      </c>
      <c r="C28" s="77">
        <v>8105</v>
      </c>
      <c r="D28" s="44">
        <f t="shared" si="0"/>
        <v>8.1049999999999997E-2</v>
      </c>
    </row>
    <row r="29" spans="1:4" ht="14.1" customHeight="1">
      <c r="A29" s="192"/>
      <c r="B29" s="78" t="s">
        <v>74</v>
      </c>
      <c r="C29" s="79">
        <v>145750</v>
      </c>
      <c r="D29" s="57">
        <f t="shared" si="0"/>
        <v>1.4575</v>
      </c>
    </row>
    <row r="30" spans="1:4" ht="14.1" customHeight="1">
      <c r="A30" s="187" t="s">
        <v>15</v>
      </c>
      <c r="B30" s="49" t="s">
        <v>80</v>
      </c>
      <c r="C30" s="76">
        <v>18648</v>
      </c>
      <c r="D30" s="51">
        <f t="shared" si="0"/>
        <v>0.18648000000000001</v>
      </c>
    </row>
    <row r="31" spans="1:4" ht="14.1" customHeight="1">
      <c r="A31" s="188"/>
      <c r="B31" s="49" t="s">
        <v>72</v>
      </c>
      <c r="C31" s="77">
        <v>158270</v>
      </c>
      <c r="D31" s="44">
        <f t="shared" si="0"/>
        <v>1.5827</v>
      </c>
    </row>
    <row r="32" spans="1:4" ht="14.1" customHeight="1">
      <c r="A32" s="188"/>
      <c r="B32" s="49" t="s">
        <v>73</v>
      </c>
      <c r="C32" s="77">
        <v>2192</v>
      </c>
      <c r="D32" s="44">
        <f t="shared" si="0"/>
        <v>2.1919999999999999E-2</v>
      </c>
    </row>
    <row r="33" spans="1:4" ht="14.1" customHeight="1">
      <c r="A33" s="188"/>
      <c r="B33" s="49" t="s">
        <v>55</v>
      </c>
      <c r="C33" s="77">
        <v>45400</v>
      </c>
      <c r="D33" s="44">
        <f t="shared" si="0"/>
        <v>0.45400000000000001</v>
      </c>
    </row>
    <row r="34" spans="1:4" ht="14.1" customHeight="1">
      <c r="A34" s="188"/>
      <c r="B34" s="49" t="s">
        <v>75</v>
      </c>
      <c r="C34" s="77">
        <v>4400</v>
      </c>
      <c r="D34" s="44">
        <f t="shared" si="0"/>
        <v>4.3999999999999997E-2</v>
      </c>
    </row>
    <row r="35" spans="1:4" ht="14.1" customHeight="1">
      <c r="A35" s="188"/>
      <c r="B35" s="49" t="s">
        <v>79</v>
      </c>
      <c r="C35" s="77">
        <v>42183.31</v>
      </c>
      <c r="D35" s="44">
        <f t="shared" si="0"/>
        <v>0.42183309999999996</v>
      </c>
    </row>
    <row r="36" spans="1:4" ht="14.1" customHeight="1">
      <c r="A36" s="188"/>
      <c r="B36" s="49" t="s">
        <v>44</v>
      </c>
      <c r="C36" s="77">
        <v>2500</v>
      </c>
      <c r="D36" s="44">
        <f t="shared" si="0"/>
        <v>2.5000000000000001E-2</v>
      </c>
    </row>
    <row r="37" spans="1:4" ht="14.1" customHeight="1">
      <c r="A37" s="188"/>
      <c r="B37" s="49" t="s">
        <v>8</v>
      </c>
      <c r="C37" s="77">
        <v>35000</v>
      </c>
      <c r="D37" s="44">
        <f t="shared" si="0"/>
        <v>0.35</v>
      </c>
    </row>
    <row r="38" spans="1:4" ht="14.1" customHeight="1">
      <c r="A38" s="189"/>
      <c r="B38" s="78" t="s">
        <v>78</v>
      </c>
      <c r="C38" s="79">
        <v>10262</v>
      </c>
      <c r="D38" s="57">
        <f t="shared" si="0"/>
        <v>0.10262</v>
      </c>
    </row>
    <row r="39" spans="1:4" ht="14.1" customHeight="1">
      <c r="A39" s="188" t="s">
        <v>45</v>
      </c>
      <c r="B39" s="69" t="s">
        <v>52</v>
      </c>
      <c r="C39" s="66">
        <v>52805</v>
      </c>
      <c r="D39" s="44">
        <f t="shared" si="0"/>
        <v>0.52805000000000002</v>
      </c>
    </row>
    <row r="40" spans="1:4" ht="14.1" customHeight="1">
      <c r="A40" s="189"/>
      <c r="B40" s="72" t="s">
        <v>11</v>
      </c>
      <c r="C40" s="80">
        <v>0</v>
      </c>
      <c r="D40" s="57">
        <f t="shared" si="0"/>
        <v>0</v>
      </c>
    </row>
    <row r="41" spans="1:4">
      <c r="A41" s="193" t="s">
        <v>117</v>
      </c>
      <c r="B41" s="194"/>
      <c r="C41" s="81">
        <f>SUM(C6:C40)</f>
        <v>3467404.31</v>
      </c>
      <c r="D41" s="86">
        <f>SUM(D6:D40)</f>
        <v>34.674043100000006</v>
      </c>
    </row>
    <row r="42" spans="1:4" ht="29.25" customHeight="1">
      <c r="A42" s="193" t="s">
        <v>122</v>
      </c>
      <c r="B42" s="195"/>
      <c r="C42" s="82">
        <v>5835148.3700000001</v>
      </c>
      <c r="D42" s="83">
        <f t="shared" si="0"/>
        <v>58.351483700000003</v>
      </c>
    </row>
    <row r="43" spans="1:4" ht="17.25" customHeight="1">
      <c r="A43" s="173" t="s">
        <v>118</v>
      </c>
      <c r="B43" s="174"/>
      <c r="C43" s="84">
        <f>C41/C42*100</f>
        <v>59.422727412156618</v>
      </c>
      <c r="D43" s="85">
        <f>D41/D42*100</f>
        <v>59.422727412156625</v>
      </c>
    </row>
    <row r="44" spans="1:4" ht="21" customHeight="1">
      <c r="A44" s="39"/>
      <c r="B44" s="39"/>
      <c r="C44" s="40"/>
      <c r="D44" s="39"/>
    </row>
  </sheetData>
  <mergeCells count="12">
    <mergeCell ref="A43:B43"/>
    <mergeCell ref="A1:D1"/>
    <mergeCell ref="A2:D2"/>
    <mergeCell ref="A4:D4"/>
    <mergeCell ref="A17:A21"/>
    <mergeCell ref="A22:A24"/>
    <mergeCell ref="A25:A26"/>
    <mergeCell ref="A27:A29"/>
    <mergeCell ref="A30:A38"/>
    <mergeCell ref="A39:A40"/>
    <mergeCell ref="A41:B41"/>
    <mergeCell ref="A42:B42"/>
  </mergeCells>
  <pageMargins left="0.51181102362204722" right="0.31496062992125984" top="0.55118110236220474" bottom="0.15748031496062992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I46"/>
  <sheetViews>
    <sheetView topLeftCell="A22" workbookViewId="0">
      <selection activeCell="G37" sqref="G37"/>
    </sheetView>
  </sheetViews>
  <sheetFormatPr defaultRowHeight="15"/>
  <cols>
    <col min="1" max="1" width="29.28515625" customWidth="1"/>
    <col min="2" max="2" width="40.5703125" customWidth="1"/>
    <col min="3" max="3" width="11.140625" hidden="1" customWidth="1"/>
    <col min="4" max="4" width="14.140625" customWidth="1"/>
  </cols>
  <sheetData>
    <row r="1" spans="1:9">
      <c r="A1" s="175" t="s">
        <v>87</v>
      </c>
      <c r="B1" s="176"/>
      <c r="C1" s="176"/>
      <c r="D1" s="177"/>
    </row>
    <row r="2" spans="1:9" ht="12.75" customHeight="1">
      <c r="A2" s="178" t="s">
        <v>88</v>
      </c>
      <c r="B2" s="179"/>
      <c r="C2" s="179"/>
      <c r="D2" s="180"/>
    </row>
    <row r="3" spans="1:9" ht="9.75" customHeight="1">
      <c r="A3" s="33"/>
      <c r="B3" s="8"/>
      <c r="C3" s="8"/>
      <c r="D3" s="34"/>
    </row>
    <row r="4" spans="1:9" ht="28.5" customHeight="1">
      <c r="A4" s="181" t="s">
        <v>119</v>
      </c>
      <c r="B4" s="182"/>
      <c r="C4" s="182"/>
      <c r="D4" s="183"/>
    </row>
    <row r="5" spans="1:9" ht="42.75" customHeight="1">
      <c r="A5" s="28" t="s">
        <v>29</v>
      </c>
      <c r="B5" s="28" t="s">
        <v>30</v>
      </c>
      <c r="C5" s="28" t="s">
        <v>83</v>
      </c>
      <c r="D5" s="6" t="s">
        <v>28</v>
      </c>
    </row>
    <row r="6" spans="1:9" ht="15.75" customHeight="1">
      <c r="A6" s="29" t="s">
        <v>116</v>
      </c>
      <c r="B6" s="30"/>
      <c r="C6" s="30"/>
      <c r="D6" s="31"/>
    </row>
    <row r="7" spans="1:9">
      <c r="A7" s="196" t="s">
        <v>7</v>
      </c>
      <c r="B7" s="87" t="s">
        <v>97</v>
      </c>
      <c r="C7" s="88">
        <v>7815</v>
      </c>
      <c r="D7" s="51">
        <f t="shared" ref="D7:D34" si="0">C7/100000</f>
        <v>7.8149999999999997E-2</v>
      </c>
    </row>
    <row r="8" spans="1:9">
      <c r="A8" s="197"/>
      <c r="B8" s="87" t="s">
        <v>96</v>
      </c>
      <c r="C8" s="88">
        <v>14645</v>
      </c>
      <c r="D8" s="44">
        <f t="shared" si="0"/>
        <v>0.14645</v>
      </c>
    </row>
    <row r="9" spans="1:9">
      <c r="A9" s="197"/>
      <c r="B9" s="74" t="s">
        <v>22</v>
      </c>
      <c r="C9" s="89">
        <v>79703</v>
      </c>
      <c r="D9" s="44">
        <f t="shared" si="0"/>
        <v>0.79703000000000002</v>
      </c>
    </row>
    <row r="10" spans="1:9">
      <c r="A10" s="198"/>
      <c r="B10" s="74" t="s">
        <v>27</v>
      </c>
      <c r="C10" s="89">
        <v>90717</v>
      </c>
      <c r="D10" s="44">
        <f t="shared" si="0"/>
        <v>0.90717000000000003</v>
      </c>
    </row>
    <row r="11" spans="1:9" ht="17.25" customHeight="1">
      <c r="A11" s="110" t="s">
        <v>10</v>
      </c>
      <c r="B11" s="110" t="s">
        <v>10</v>
      </c>
      <c r="C11" s="111">
        <v>42575</v>
      </c>
      <c r="D11" s="95">
        <f t="shared" si="0"/>
        <v>0.42575000000000002</v>
      </c>
    </row>
    <row r="12" spans="1:9" ht="15.75" customHeight="1">
      <c r="A12" s="91" t="s">
        <v>104</v>
      </c>
      <c r="B12" s="92" t="s">
        <v>104</v>
      </c>
      <c r="C12" s="93">
        <v>28277</v>
      </c>
      <c r="D12" s="70">
        <f t="shared" si="0"/>
        <v>0.28277000000000002</v>
      </c>
      <c r="E12" s="9"/>
      <c r="F12" s="32"/>
      <c r="G12" s="36"/>
      <c r="H12" s="37"/>
      <c r="I12" s="35"/>
    </row>
    <row r="13" spans="1:9">
      <c r="A13" s="90" t="s">
        <v>35</v>
      </c>
      <c r="B13" s="41" t="s">
        <v>36</v>
      </c>
      <c r="C13" s="94">
        <v>358118</v>
      </c>
      <c r="D13" s="51">
        <f t="shared" si="0"/>
        <v>3.5811799999999998</v>
      </c>
      <c r="E13" s="9"/>
      <c r="F13" s="10"/>
      <c r="G13" s="36"/>
      <c r="H13" s="37"/>
      <c r="I13" s="35"/>
    </row>
    <row r="14" spans="1:9">
      <c r="A14" s="184" t="s">
        <v>37</v>
      </c>
      <c r="B14" s="75" t="s">
        <v>20</v>
      </c>
      <c r="C14" s="106">
        <v>250</v>
      </c>
      <c r="D14" s="51">
        <f t="shared" si="0"/>
        <v>2.5000000000000001E-3</v>
      </c>
      <c r="E14" s="9"/>
      <c r="F14" s="10"/>
      <c r="G14" s="19"/>
      <c r="H14" s="37"/>
      <c r="I14" s="35"/>
    </row>
    <row r="15" spans="1:9">
      <c r="A15" s="185"/>
      <c r="B15" s="49" t="s">
        <v>0</v>
      </c>
      <c r="C15" s="107">
        <v>0</v>
      </c>
      <c r="D15" s="44">
        <f t="shared" si="0"/>
        <v>0</v>
      </c>
      <c r="E15" s="9"/>
      <c r="F15" s="10"/>
      <c r="G15" s="36"/>
      <c r="H15" s="37"/>
      <c r="I15" s="35"/>
    </row>
    <row r="16" spans="1:9" ht="16.5" customHeight="1">
      <c r="A16" s="185"/>
      <c r="B16" s="49" t="s">
        <v>12</v>
      </c>
      <c r="C16" s="105">
        <v>5900</v>
      </c>
      <c r="D16" s="44">
        <f t="shared" si="0"/>
        <v>5.8999999999999997E-2</v>
      </c>
    </row>
    <row r="17" spans="1:4" ht="15.75" customHeight="1">
      <c r="A17" s="186"/>
      <c r="B17" s="78" t="s">
        <v>25</v>
      </c>
      <c r="C17" s="105">
        <v>2286</v>
      </c>
      <c r="D17" s="57">
        <f t="shared" si="0"/>
        <v>2.2859999999999998E-2</v>
      </c>
    </row>
    <row r="18" spans="1:4" ht="17.25" customHeight="1">
      <c r="A18" s="184" t="s">
        <v>50</v>
      </c>
      <c r="B18" s="61" t="s">
        <v>18</v>
      </c>
      <c r="C18" s="96">
        <v>4100</v>
      </c>
      <c r="D18" s="51">
        <f t="shared" si="0"/>
        <v>4.1000000000000002E-2</v>
      </c>
    </row>
    <row r="19" spans="1:4" ht="16.5" customHeight="1">
      <c r="A19" s="185"/>
      <c r="B19" s="42" t="s">
        <v>14</v>
      </c>
      <c r="C19" s="89">
        <v>37976</v>
      </c>
      <c r="D19" s="44">
        <f t="shared" si="0"/>
        <v>0.37975999999999999</v>
      </c>
    </row>
    <row r="20" spans="1:4">
      <c r="A20" s="185"/>
      <c r="B20" s="97" t="s">
        <v>102</v>
      </c>
      <c r="C20" s="88">
        <v>234624</v>
      </c>
      <c r="D20" s="44">
        <f t="shared" si="0"/>
        <v>2.3462399999999999</v>
      </c>
    </row>
    <row r="21" spans="1:4">
      <c r="A21" s="185"/>
      <c r="B21" s="98" t="s">
        <v>99</v>
      </c>
      <c r="C21" s="99">
        <v>234624</v>
      </c>
      <c r="D21" s="44">
        <f t="shared" si="0"/>
        <v>2.3462399999999999</v>
      </c>
    </row>
    <row r="22" spans="1:4">
      <c r="A22" s="186"/>
      <c r="B22" s="91" t="s">
        <v>103</v>
      </c>
      <c r="C22" s="101">
        <v>86400</v>
      </c>
      <c r="D22" s="57">
        <f t="shared" si="0"/>
        <v>0.86399999999999999</v>
      </c>
    </row>
    <row r="23" spans="1:4" ht="25.5" customHeight="1">
      <c r="A23" s="184" t="s">
        <v>38</v>
      </c>
      <c r="B23" s="58" t="s">
        <v>34</v>
      </c>
      <c r="C23" s="89">
        <v>580585</v>
      </c>
      <c r="D23" s="51">
        <f t="shared" si="0"/>
        <v>5.8058500000000004</v>
      </c>
    </row>
    <row r="24" spans="1:4">
      <c r="A24" s="185"/>
      <c r="B24" s="58" t="s">
        <v>107</v>
      </c>
      <c r="C24" s="89">
        <v>400</v>
      </c>
      <c r="D24" s="44">
        <f t="shared" si="0"/>
        <v>4.0000000000000001E-3</v>
      </c>
    </row>
    <row r="25" spans="1:4">
      <c r="A25" s="185"/>
      <c r="B25" s="49" t="s">
        <v>23</v>
      </c>
      <c r="C25" s="89">
        <v>33000</v>
      </c>
      <c r="D25" s="44">
        <f t="shared" si="0"/>
        <v>0.33</v>
      </c>
    </row>
    <row r="26" spans="1:4">
      <c r="A26" s="186"/>
      <c r="B26" s="78" t="s">
        <v>26</v>
      </c>
      <c r="C26" s="102">
        <v>2200</v>
      </c>
      <c r="D26" s="57">
        <f t="shared" si="0"/>
        <v>2.1999999999999999E-2</v>
      </c>
    </row>
    <row r="27" spans="1:4">
      <c r="A27" s="45" t="s">
        <v>40</v>
      </c>
      <c r="B27" s="42" t="s">
        <v>17</v>
      </c>
      <c r="C27" s="94">
        <v>51480</v>
      </c>
      <c r="D27" s="51">
        <f t="shared" si="0"/>
        <v>0.51480000000000004</v>
      </c>
    </row>
    <row r="28" spans="1:4">
      <c r="A28" s="100"/>
      <c r="B28" s="78" t="s">
        <v>108</v>
      </c>
      <c r="C28" s="103">
        <v>0</v>
      </c>
      <c r="D28" s="57">
        <f t="shared" si="0"/>
        <v>0</v>
      </c>
    </row>
    <row r="29" spans="1:4">
      <c r="A29" s="184" t="s">
        <v>39</v>
      </c>
      <c r="B29" s="61" t="s">
        <v>2</v>
      </c>
      <c r="C29" s="104">
        <v>7592</v>
      </c>
      <c r="D29" s="44">
        <f t="shared" si="0"/>
        <v>7.5920000000000001E-2</v>
      </c>
    </row>
    <row r="30" spans="1:4">
      <c r="A30" s="186"/>
      <c r="B30" s="42" t="s">
        <v>21</v>
      </c>
      <c r="C30" s="94">
        <v>14140</v>
      </c>
      <c r="D30" s="44">
        <f t="shared" si="0"/>
        <v>0.1414</v>
      </c>
    </row>
    <row r="31" spans="1:4">
      <c r="A31" s="184" t="s">
        <v>15</v>
      </c>
      <c r="B31" s="75" t="s">
        <v>47</v>
      </c>
      <c r="C31" s="108">
        <v>79410</v>
      </c>
      <c r="D31" s="51">
        <f t="shared" si="0"/>
        <v>0.79410000000000003</v>
      </c>
    </row>
    <row r="32" spans="1:4">
      <c r="A32" s="186"/>
      <c r="B32" s="78" t="s">
        <v>121</v>
      </c>
      <c r="C32" s="109">
        <v>2700</v>
      </c>
      <c r="D32" s="57">
        <f t="shared" si="0"/>
        <v>2.7E-2</v>
      </c>
    </row>
    <row r="33" spans="1:4" ht="21" customHeight="1">
      <c r="A33" s="184" t="s">
        <v>45</v>
      </c>
      <c r="B33" s="58" t="s">
        <v>52</v>
      </c>
      <c r="C33" s="94">
        <v>88400</v>
      </c>
      <c r="D33" s="44">
        <f t="shared" si="0"/>
        <v>0.88400000000000001</v>
      </c>
    </row>
    <row r="34" spans="1:4">
      <c r="A34" s="186"/>
      <c r="B34" s="78" t="s">
        <v>11</v>
      </c>
      <c r="C34" s="103">
        <v>0</v>
      </c>
      <c r="D34" s="44">
        <f t="shared" si="0"/>
        <v>0</v>
      </c>
    </row>
    <row r="35" spans="1:4" ht="21" customHeight="1">
      <c r="A35" s="193" t="s">
        <v>117</v>
      </c>
      <c r="B35" s="199"/>
      <c r="C35" s="81">
        <f>SUM(C7:C34)</f>
        <v>2087917</v>
      </c>
      <c r="D35" s="86">
        <f>SUM(D7:D34)</f>
        <v>20.879170000000006</v>
      </c>
    </row>
    <row r="36" spans="1:4" ht="33" customHeight="1">
      <c r="A36" s="193" t="s">
        <v>122</v>
      </c>
      <c r="B36" s="195"/>
      <c r="C36" s="82">
        <v>4223245.57</v>
      </c>
      <c r="D36" s="83">
        <f>C36/100000</f>
        <v>42.232455700000003</v>
      </c>
    </row>
    <row r="37" spans="1:4">
      <c r="A37" s="173" t="s">
        <v>118</v>
      </c>
      <c r="B37" s="174"/>
      <c r="C37" s="84">
        <f>C35/C36*100</f>
        <v>49.438683244744389</v>
      </c>
      <c r="D37" s="85">
        <f>D35/D36*100</f>
        <v>49.438683244744411</v>
      </c>
    </row>
    <row r="40" spans="1:4" ht="16.5" customHeight="1"/>
    <row r="42" spans="1:4" ht="19.5" customHeight="1"/>
    <row r="43" spans="1:4" ht="17.25" customHeight="1"/>
    <row r="44" spans="1:4" ht="20.25" customHeight="1">
      <c r="A44" s="9"/>
      <c r="B44" s="20"/>
      <c r="C44" s="19"/>
      <c r="D44" s="19"/>
    </row>
    <row r="45" spans="1:4" ht="20.25" customHeight="1">
      <c r="A45" s="9"/>
      <c r="B45" s="20"/>
      <c r="C45" s="19"/>
      <c r="D45" s="19"/>
    </row>
    <row r="46" spans="1:4" ht="20.25" customHeight="1">
      <c r="A46" s="9"/>
      <c r="B46" s="20"/>
      <c r="C46" s="19"/>
      <c r="D46" s="19"/>
    </row>
  </sheetData>
  <mergeCells count="13">
    <mergeCell ref="A37:B37"/>
    <mergeCell ref="A7:A10"/>
    <mergeCell ref="A14:A17"/>
    <mergeCell ref="A1:D1"/>
    <mergeCell ref="A2:D2"/>
    <mergeCell ref="A4:D4"/>
    <mergeCell ref="A35:B35"/>
    <mergeCell ref="A36:B36"/>
    <mergeCell ref="A18:A22"/>
    <mergeCell ref="A33:A34"/>
    <mergeCell ref="A23:A26"/>
    <mergeCell ref="A29:A30"/>
    <mergeCell ref="A31:A32"/>
  </mergeCells>
  <pageMargins left="0.70866141732283472" right="0.31496062992125984" top="0.35433070866141736" bottom="0.35433070866141736" header="0.31496062992125984" footer="0.31496062992125984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F0"/>
  </sheetPr>
  <dimension ref="A1:D35"/>
  <sheetViews>
    <sheetView workbookViewId="0">
      <selection sqref="A1:D1"/>
    </sheetView>
  </sheetViews>
  <sheetFormatPr defaultRowHeight="15"/>
  <cols>
    <col min="1" max="1" width="29.28515625" customWidth="1"/>
    <col min="2" max="2" width="45.28515625" customWidth="1"/>
    <col min="3" max="3" width="11.7109375" hidden="1" customWidth="1"/>
    <col min="4" max="4" width="13" customWidth="1"/>
    <col min="5" max="5" width="11" customWidth="1"/>
  </cols>
  <sheetData>
    <row r="1" spans="1:4">
      <c r="A1" s="179" t="s">
        <v>87</v>
      </c>
      <c r="B1" s="179"/>
      <c r="C1" s="179"/>
      <c r="D1" s="179"/>
    </row>
    <row r="2" spans="1:4" ht="12.75" customHeight="1">
      <c r="A2" s="179" t="s">
        <v>88</v>
      </c>
      <c r="B2" s="179"/>
      <c r="C2" s="179"/>
      <c r="D2" s="179"/>
    </row>
    <row r="3" spans="1:4" ht="12.75" customHeight="1">
      <c r="A3" s="8"/>
      <c r="B3" s="8"/>
      <c r="C3" s="8"/>
      <c r="D3" s="8"/>
    </row>
    <row r="4" spans="1:4" ht="42.75" customHeight="1">
      <c r="A4" s="200" t="s">
        <v>91</v>
      </c>
      <c r="B4" s="200"/>
      <c r="C4" s="200"/>
      <c r="D4" s="200"/>
    </row>
    <row r="5" spans="1:4" ht="57" customHeight="1">
      <c r="A5" s="6" t="s">
        <v>29</v>
      </c>
      <c r="B5" s="6" t="s">
        <v>30</v>
      </c>
      <c r="C5" s="6" t="s">
        <v>83</v>
      </c>
      <c r="D5" s="28" t="s">
        <v>28</v>
      </c>
    </row>
    <row r="6" spans="1:4">
      <c r="A6" s="201" t="s">
        <v>53</v>
      </c>
      <c r="B6" s="153" t="s">
        <v>19</v>
      </c>
      <c r="C6" s="154">
        <v>0</v>
      </c>
      <c r="D6" s="155">
        <f t="shared" ref="D6:D32" si="0">C6/100000</f>
        <v>0</v>
      </c>
    </row>
    <row r="7" spans="1:4">
      <c r="A7" s="202"/>
      <c r="B7" s="58" t="s">
        <v>6</v>
      </c>
      <c r="C7" s="156">
        <v>8501</v>
      </c>
      <c r="D7" s="157">
        <f t="shared" si="0"/>
        <v>8.5010000000000002E-2</v>
      </c>
    </row>
    <row r="8" spans="1:4">
      <c r="A8" s="202"/>
      <c r="B8" s="58" t="s">
        <v>4</v>
      </c>
      <c r="C8" s="156">
        <v>14810</v>
      </c>
      <c r="D8" s="157">
        <f t="shared" si="0"/>
        <v>0.14810000000000001</v>
      </c>
    </row>
    <row r="9" spans="1:4">
      <c r="A9" s="202"/>
      <c r="B9" s="58" t="s">
        <v>49</v>
      </c>
      <c r="C9" s="156">
        <v>86503</v>
      </c>
      <c r="D9" s="157">
        <f t="shared" si="0"/>
        <v>0.86502999999999997</v>
      </c>
    </row>
    <row r="10" spans="1:4">
      <c r="A10" s="203"/>
      <c r="B10" s="58" t="s">
        <v>5</v>
      </c>
      <c r="C10" s="156">
        <v>32310</v>
      </c>
      <c r="D10" s="157">
        <f t="shared" si="0"/>
        <v>0.3231</v>
      </c>
    </row>
    <row r="11" spans="1:4" ht="24.75" customHeight="1">
      <c r="A11" s="112" t="s">
        <v>10</v>
      </c>
      <c r="B11" s="110" t="s">
        <v>10</v>
      </c>
      <c r="C11" s="158">
        <v>33670</v>
      </c>
      <c r="D11" s="159">
        <f t="shared" si="0"/>
        <v>0.3367</v>
      </c>
    </row>
    <row r="12" spans="1:4" ht="23.25" customHeight="1">
      <c r="A12" s="113" t="s">
        <v>24</v>
      </c>
      <c r="B12" s="113" t="s">
        <v>24</v>
      </c>
      <c r="C12" s="158">
        <v>0</v>
      </c>
      <c r="D12" s="159">
        <f t="shared" si="0"/>
        <v>0</v>
      </c>
    </row>
    <row r="13" spans="1:4" ht="26.25" customHeight="1">
      <c r="A13" s="114" t="s">
        <v>35</v>
      </c>
      <c r="B13" s="41" t="s">
        <v>36</v>
      </c>
      <c r="C13" s="156">
        <v>301998</v>
      </c>
      <c r="D13" s="160">
        <f t="shared" si="0"/>
        <v>3.0199799999999999</v>
      </c>
    </row>
    <row r="14" spans="1:4">
      <c r="A14" s="204" t="s">
        <v>37</v>
      </c>
      <c r="B14" s="153" t="s">
        <v>20</v>
      </c>
      <c r="C14" s="161">
        <v>0</v>
      </c>
      <c r="D14" s="157">
        <f t="shared" si="0"/>
        <v>0</v>
      </c>
    </row>
    <row r="15" spans="1:4">
      <c r="A15" s="205"/>
      <c r="B15" s="58" t="s">
        <v>0</v>
      </c>
      <c r="C15" s="162">
        <v>0</v>
      </c>
      <c r="D15" s="157">
        <f t="shared" si="0"/>
        <v>0</v>
      </c>
    </row>
    <row r="16" spans="1:4" ht="23.25" customHeight="1">
      <c r="A16" s="205"/>
      <c r="B16" s="58" t="s">
        <v>84</v>
      </c>
      <c r="C16" s="162">
        <v>5900</v>
      </c>
      <c r="D16" s="157">
        <f t="shared" si="0"/>
        <v>5.8999999999999997E-2</v>
      </c>
    </row>
    <row r="17" spans="1:4">
      <c r="A17" s="206"/>
      <c r="B17" s="46" t="s">
        <v>25</v>
      </c>
      <c r="C17" s="163">
        <v>0</v>
      </c>
      <c r="D17" s="157">
        <f t="shared" si="0"/>
        <v>0</v>
      </c>
    </row>
    <row r="18" spans="1:4" ht="48" customHeight="1">
      <c r="A18" s="204" t="s">
        <v>50</v>
      </c>
      <c r="B18" s="164" t="s">
        <v>42</v>
      </c>
      <c r="C18" s="165">
        <v>0</v>
      </c>
      <c r="D18" s="155">
        <f t="shared" si="0"/>
        <v>0</v>
      </c>
    </row>
    <row r="19" spans="1:4">
      <c r="A19" s="205"/>
      <c r="B19" s="58" t="s">
        <v>14</v>
      </c>
      <c r="C19" s="162">
        <v>0</v>
      </c>
      <c r="D19" s="157">
        <f t="shared" si="0"/>
        <v>0</v>
      </c>
    </row>
    <row r="20" spans="1:4">
      <c r="A20" s="206"/>
      <c r="B20" s="58" t="s">
        <v>31</v>
      </c>
      <c r="C20" s="162">
        <v>494160</v>
      </c>
      <c r="D20" s="157">
        <f t="shared" si="0"/>
        <v>4.9416000000000002</v>
      </c>
    </row>
    <row r="21" spans="1:4" ht="24" customHeight="1">
      <c r="A21" s="204" t="s">
        <v>38</v>
      </c>
      <c r="B21" s="153" t="s">
        <v>51</v>
      </c>
      <c r="C21" s="161">
        <v>398300</v>
      </c>
      <c r="D21" s="155">
        <f t="shared" si="0"/>
        <v>3.9830000000000001</v>
      </c>
    </row>
    <row r="22" spans="1:4">
      <c r="A22" s="205"/>
      <c r="B22" s="58" t="s">
        <v>23</v>
      </c>
      <c r="C22" s="162">
        <v>0</v>
      </c>
      <c r="D22" s="157">
        <f t="shared" si="0"/>
        <v>0</v>
      </c>
    </row>
    <row r="23" spans="1:4">
      <c r="A23" s="206"/>
      <c r="B23" s="58" t="s">
        <v>26</v>
      </c>
      <c r="C23" s="162">
        <v>0</v>
      </c>
      <c r="D23" s="160">
        <f t="shared" si="0"/>
        <v>0</v>
      </c>
    </row>
    <row r="24" spans="1:4">
      <c r="A24" s="204" t="s">
        <v>40</v>
      </c>
      <c r="B24" s="153" t="s">
        <v>41</v>
      </c>
      <c r="C24" s="161">
        <v>5885</v>
      </c>
      <c r="D24" s="155">
        <f t="shared" si="0"/>
        <v>5.885E-2</v>
      </c>
    </row>
    <row r="25" spans="1:4">
      <c r="A25" s="206"/>
      <c r="B25" s="58" t="s">
        <v>1</v>
      </c>
      <c r="C25" s="162">
        <v>0</v>
      </c>
      <c r="D25" s="160">
        <f t="shared" si="0"/>
        <v>0</v>
      </c>
    </row>
    <row r="26" spans="1:4">
      <c r="A26" s="207" t="s">
        <v>39</v>
      </c>
      <c r="B26" s="166" t="s">
        <v>85</v>
      </c>
      <c r="C26" s="167">
        <v>178000</v>
      </c>
      <c r="D26" s="155">
        <f t="shared" si="0"/>
        <v>1.78</v>
      </c>
    </row>
    <row r="27" spans="1:4">
      <c r="A27" s="208"/>
      <c r="B27" s="87" t="s">
        <v>95</v>
      </c>
      <c r="C27" s="168">
        <v>7600</v>
      </c>
      <c r="D27" s="157">
        <f t="shared" si="0"/>
        <v>7.5999999999999998E-2</v>
      </c>
    </row>
    <row r="28" spans="1:4">
      <c r="A28" s="209"/>
      <c r="B28" s="87" t="s">
        <v>101</v>
      </c>
      <c r="C28" s="169">
        <v>3600</v>
      </c>
      <c r="D28" s="160">
        <f t="shared" si="0"/>
        <v>3.5999999999999997E-2</v>
      </c>
    </row>
    <row r="29" spans="1:4">
      <c r="A29" s="204" t="s">
        <v>15</v>
      </c>
      <c r="B29" s="166" t="s">
        <v>43</v>
      </c>
      <c r="C29" s="170">
        <v>15657</v>
      </c>
      <c r="D29" s="155">
        <f t="shared" si="0"/>
        <v>0.15656999999999999</v>
      </c>
    </row>
    <row r="30" spans="1:4">
      <c r="A30" s="206"/>
      <c r="B30" s="41" t="s">
        <v>109</v>
      </c>
      <c r="C30" s="171">
        <v>540</v>
      </c>
      <c r="D30" s="160">
        <f t="shared" si="0"/>
        <v>5.4000000000000003E-3</v>
      </c>
    </row>
    <row r="31" spans="1:4" ht="24" customHeight="1">
      <c r="A31" s="204" t="s">
        <v>48</v>
      </c>
      <c r="B31" s="153" t="s">
        <v>52</v>
      </c>
      <c r="C31" s="162">
        <v>40000</v>
      </c>
      <c r="D31" s="157">
        <f t="shared" si="0"/>
        <v>0.4</v>
      </c>
    </row>
    <row r="32" spans="1:4">
      <c r="A32" s="206"/>
      <c r="B32" s="46" t="s">
        <v>11</v>
      </c>
      <c r="C32" s="163">
        <v>50176</v>
      </c>
      <c r="D32" s="160">
        <f t="shared" si="0"/>
        <v>0.50175999999999998</v>
      </c>
    </row>
    <row r="33" spans="1:4">
      <c r="A33" s="193" t="s">
        <v>117</v>
      </c>
      <c r="B33" s="194"/>
      <c r="C33" s="81">
        <f>SUM(C6:C32)</f>
        <v>1677610</v>
      </c>
      <c r="D33" s="86">
        <f>SUM(D6:D32)</f>
        <v>16.7761</v>
      </c>
    </row>
    <row r="34" spans="1:4" ht="30" customHeight="1">
      <c r="A34" s="193" t="s">
        <v>122</v>
      </c>
      <c r="B34" s="195"/>
      <c r="C34" s="82">
        <v>3151971.7</v>
      </c>
      <c r="D34" s="83">
        <f>C34/100000</f>
        <v>31.519717000000004</v>
      </c>
    </row>
    <row r="35" spans="1:4" ht="17.25" customHeight="1">
      <c r="A35" s="173" t="s">
        <v>118</v>
      </c>
      <c r="B35" s="174"/>
      <c r="C35" s="84">
        <f>C33/C34*100</f>
        <v>53.224145381762142</v>
      </c>
      <c r="D35" s="85">
        <f>D33/D34*100</f>
        <v>53.224145381762142</v>
      </c>
    </row>
  </sheetData>
  <mergeCells count="14">
    <mergeCell ref="A35:B35"/>
    <mergeCell ref="A1:D1"/>
    <mergeCell ref="A2:D2"/>
    <mergeCell ref="A4:D4"/>
    <mergeCell ref="A33:B33"/>
    <mergeCell ref="A34:B34"/>
    <mergeCell ref="A6:A10"/>
    <mergeCell ref="A14:A17"/>
    <mergeCell ref="A18:A20"/>
    <mergeCell ref="A21:A23"/>
    <mergeCell ref="A24:A25"/>
    <mergeCell ref="A26:A28"/>
    <mergeCell ref="A29:A30"/>
    <mergeCell ref="A31:A32"/>
  </mergeCells>
  <pageMargins left="0.51181102362204722" right="0.51181102362204722" top="0.35433070866141736" bottom="0.35433070866141736" header="0.31496062992125984" footer="0.31496062992125984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C000"/>
  </sheetPr>
  <dimension ref="A1:F61"/>
  <sheetViews>
    <sheetView workbookViewId="0">
      <selection activeCell="D40" sqref="D40"/>
    </sheetView>
  </sheetViews>
  <sheetFormatPr defaultRowHeight="15"/>
  <cols>
    <col min="1" max="1" width="28.5703125" customWidth="1"/>
    <col min="2" max="2" width="40.5703125" customWidth="1"/>
    <col min="3" max="3" width="13.7109375" hidden="1" customWidth="1"/>
    <col min="4" max="4" width="14" customWidth="1"/>
    <col min="5" max="5" width="13.5703125" hidden="1" customWidth="1"/>
    <col min="6" max="6" width="9.28515625" hidden="1" customWidth="1"/>
    <col min="9" max="9" width="23.7109375" customWidth="1"/>
  </cols>
  <sheetData>
    <row r="1" spans="1:6">
      <c r="A1" s="172" t="s">
        <v>87</v>
      </c>
      <c r="B1" s="172"/>
      <c r="C1" s="172"/>
      <c r="D1" s="172"/>
    </row>
    <row r="2" spans="1:6" ht="12.75" customHeight="1">
      <c r="A2" s="172" t="s">
        <v>88</v>
      </c>
      <c r="B2" s="172"/>
      <c r="C2" s="172"/>
      <c r="D2" s="172"/>
    </row>
    <row r="3" spans="1:6" ht="12.75" customHeight="1">
      <c r="A3" s="8"/>
      <c r="B3" s="8"/>
      <c r="C3" s="8"/>
      <c r="D3" s="27" t="s">
        <v>89</v>
      </c>
    </row>
    <row r="4" spans="1:6" ht="33" customHeight="1">
      <c r="A4" s="181" t="s">
        <v>90</v>
      </c>
      <c r="B4" s="182"/>
      <c r="C4" s="182"/>
      <c r="D4" s="183"/>
    </row>
    <row r="5" spans="1:6" ht="57" customHeight="1">
      <c r="A5" s="16" t="s">
        <v>29</v>
      </c>
      <c r="B5" s="16" t="s">
        <v>30</v>
      </c>
      <c r="C5" s="17" t="s">
        <v>83</v>
      </c>
      <c r="D5" s="18" t="s">
        <v>28</v>
      </c>
      <c r="E5" s="2" t="s">
        <v>83</v>
      </c>
      <c r="F5" s="2" t="s">
        <v>28</v>
      </c>
    </row>
    <row r="6" spans="1:6">
      <c r="A6" s="201" t="s">
        <v>53</v>
      </c>
      <c r="B6" s="117" t="s">
        <v>6</v>
      </c>
      <c r="C6" s="118">
        <v>5900</v>
      </c>
      <c r="D6" s="119">
        <f t="shared" ref="D6:D38" si="0">C6/100000</f>
        <v>5.8999999999999997E-2</v>
      </c>
      <c r="E6" s="4">
        <f t="shared" ref="E6:E38" si="1">C6</f>
        <v>5900</v>
      </c>
      <c r="F6" s="12">
        <f t="shared" ref="F6:F38" si="2">E6/100000</f>
        <v>5.8999999999999997E-2</v>
      </c>
    </row>
    <row r="7" spans="1:6">
      <c r="A7" s="202"/>
      <c r="B7" s="120" t="s">
        <v>4</v>
      </c>
      <c r="C7" s="121">
        <v>61189</v>
      </c>
      <c r="D7" s="122">
        <f t="shared" si="0"/>
        <v>0.61189000000000004</v>
      </c>
      <c r="E7" s="4">
        <f t="shared" si="1"/>
        <v>61189</v>
      </c>
      <c r="F7" s="12">
        <f t="shared" si="2"/>
        <v>0.61189000000000004</v>
      </c>
    </row>
    <row r="8" spans="1:6">
      <c r="A8" s="202"/>
      <c r="B8" s="120" t="s">
        <v>24</v>
      </c>
      <c r="C8" s="121"/>
      <c r="D8" s="122">
        <f t="shared" si="0"/>
        <v>0</v>
      </c>
      <c r="E8" s="4">
        <f t="shared" si="1"/>
        <v>0</v>
      </c>
      <c r="F8" s="12">
        <f t="shared" si="2"/>
        <v>0</v>
      </c>
    </row>
    <row r="9" spans="1:6">
      <c r="A9" s="202"/>
      <c r="B9" s="123" t="s">
        <v>49</v>
      </c>
      <c r="C9" s="121">
        <v>43807</v>
      </c>
      <c r="D9" s="122">
        <f t="shared" si="0"/>
        <v>0.43807000000000001</v>
      </c>
      <c r="E9" s="4">
        <f t="shared" si="1"/>
        <v>43807</v>
      </c>
      <c r="F9" s="12">
        <f t="shared" si="2"/>
        <v>0.43807000000000001</v>
      </c>
    </row>
    <row r="10" spans="1:6">
      <c r="A10" s="203"/>
      <c r="B10" s="123" t="s">
        <v>5</v>
      </c>
      <c r="C10" s="121">
        <v>86789</v>
      </c>
      <c r="D10" s="122">
        <f t="shared" si="0"/>
        <v>0.86789000000000005</v>
      </c>
      <c r="E10" s="4">
        <f t="shared" si="1"/>
        <v>86789</v>
      </c>
      <c r="F10" s="12">
        <f t="shared" si="2"/>
        <v>0.86789000000000005</v>
      </c>
    </row>
    <row r="11" spans="1:6" ht="24.95" customHeight="1">
      <c r="A11" s="112" t="s">
        <v>10</v>
      </c>
      <c r="B11" s="112" t="s">
        <v>10</v>
      </c>
      <c r="C11" s="139">
        <v>81865</v>
      </c>
      <c r="D11" s="126">
        <f t="shared" si="0"/>
        <v>0.81864999999999999</v>
      </c>
      <c r="E11" s="4">
        <f t="shared" si="1"/>
        <v>81865</v>
      </c>
      <c r="F11" s="38">
        <f t="shared" si="2"/>
        <v>0.81864999999999999</v>
      </c>
    </row>
    <row r="12" spans="1:6">
      <c r="A12" s="115" t="s">
        <v>64</v>
      </c>
      <c r="B12" s="125" t="s">
        <v>98</v>
      </c>
      <c r="C12" s="125">
        <v>574448</v>
      </c>
      <c r="D12" s="126">
        <f t="shared" si="0"/>
        <v>5.7444800000000003</v>
      </c>
      <c r="E12" s="3">
        <f t="shared" si="1"/>
        <v>574448</v>
      </c>
      <c r="F12" s="11">
        <f t="shared" si="2"/>
        <v>5.7444800000000003</v>
      </c>
    </row>
    <row r="13" spans="1:6">
      <c r="A13" s="116"/>
      <c r="B13" s="127" t="s">
        <v>68</v>
      </c>
      <c r="C13" s="128">
        <v>116074</v>
      </c>
      <c r="D13" s="126">
        <f t="shared" si="0"/>
        <v>1.1607400000000001</v>
      </c>
      <c r="E13" s="5">
        <f t="shared" si="1"/>
        <v>116074</v>
      </c>
      <c r="F13" s="13">
        <f t="shared" si="2"/>
        <v>1.1607400000000001</v>
      </c>
    </row>
    <row r="14" spans="1:6" ht="16.5" customHeight="1">
      <c r="A14" s="112" t="s">
        <v>35</v>
      </c>
      <c r="B14" s="127" t="s">
        <v>36</v>
      </c>
      <c r="C14" s="129">
        <v>497600</v>
      </c>
      <c r="D14" s="126">
        <f t="shared" si="0"/>
        <v>4.976</v>
      </c>
      <c r="E14" s="7">
        <f t="shared" si="1"/>
        <v>497600</v>
      </c>
      <c r="F14" s="14">
        <f t="shared" si="2"/>
        <v>4.976</v>
      </c>
    </row>
    <row r="15" spans="1:6" ht="12" customHeight="1">
      <c r="A15" s="204" t="s">
        <v>37</v>
      </c>
      <c r="B15" s="130" t="s">
        <v>20</v>
      </c>
      <c r="C15" s="129">
        <v>532</v>
      </c>
      <c r="D15" s="126">
        <f t="shared" si="0"/>
        <v>5.3200000000000001E-3</v>
      </c>
      <c r="E15" s="4">
        <f t="shared" si="1"/>
        <v>532</v>
      </c>
      <c r="F15" s="12">
        <f t="shared" si="2"/>
        <v>5.3200000000000001E-3</v>
      </c>
    </row>
    <row r="16" spans="1:6" ht="13.5" customHeight="1">
      <c r="A16" s="206"/>
      <c r="B16" s="127" t="s">
        <v>25</v>
      </c>
      <c r="C16" s="129">
        <v>5186</v>
      </c>
      <c r="D16" s="126">
        <f t="shared" si="0"/>
        <v>5.1860000000000003E-2</v>
      </c>
      <c r="E16" s="4">
        <f t="shared" si="1"/>
        <v>5186</v>
      </c>
      <c r="F16" s="12">
        <f t="shared" si="2"/>
        <v>5.1860000000000003E-2</v>
      </c>
    </row>
    <row r="17" spans="1:6" ht="23.25" customHeight="1">
      <c r="A17" s="204" t="s">
        <v>50</v>
      </c>
      <c r="B17" s="125" t="s">
        <v>42</v>
      </c>
      <c r="C17" s="129">
        <v>31146</v>
      </c>
      <c r="D17" s="126">
        <f t="shared" si="0"/>
        <v>0.31146000000000001</v>
      </c>
      <c r="E17" s="3">
        <f t="shared" si="1"/>
        <v>31146</v>
      </c>
      <c r="F17" s="11">
        <f t="shared" si="2"/>
        <v>0.31146000000000001</v>
      </c>
    </row>
    <row r="18" spans="1:6" ht="20.25" customHeight="1">
      <c r="A18" s="205"/>
      <c r="B18" s="125" t="s">
        <v>65</v>
      </c>
      <c r="C18" s="129">
        <v>33606</v>
      </c>
      <c r="D18" s="126">
        <f t="shared" si="0"/>
        <v>0.33606000000000003</v>
      </c>
      <c r="E18" s="4">
        <f t="shared" si="1"/>
        <v>33606</v>
      </c>
      <c r="F18" s="12">
        <f t="shared" si="2"/>
        <v>0.33606000000000003</v>
      </c>
    </row>
    <row r="19" spans="1:6" ht="19.5" customHeight="1">
      <c r="A19" s="206"/>
      <c r="B19" s="130" t="s">
        <v>110</v>
      </c>
      <c r="C19" s="129">
        <v>588480</v>
      </c>
      <c r="D19" s="126">
        <f t="shared" si="0"/>
        <v>5.8848000000000003</v>
      </c>
      <c r="E19" s="4">
        <f t="shared" si="1"/>
        <v>588480</v>
      </c>
      <c r="F19" s="12">
        <f t="shared" si="2"/>
        <v>5.8848000000000003</v>
      </c>
    </row>
    <row r="20" spans="1:6" ht="24" customHeight="1">
      <c r="A20" s="204" t="s">
        <v>38</v>
      </c>
      <c r="B20" s="127" t="s">
        <v>66</v>
      </c>
      <c r="C20" s="129">
        <v>625170</v>
      </c>
      <c r="D20" s="126">
        <f t="shared" si="0"/>
        <v>6.2516999999999996</v>
      </c>
      <c r="E20" s="3">
        <f t="shared" si="1"/>
        <v>625170</v>
      </c>
      <c r="F20" s="11">
        <f t="shared" si="2"/>
        <v>6.2516999999999996</v>
      </c>
    </row>
    <row r="21" spans="1:6">
      <c r="A21" s="206"/>
      <c r="B21" s="127" t="s">
        <v>61</v>
      </c>
      <c r="C21" s="129">
        <v>1250</v>
      </c>
      <c r="D21" s="126">
        <f t="shared" si="0"/>
        <v>1.2500000000000001E-2</v>
      </c>
      <c r="E21" s="5">
        <f t="shared" si="1"/>
        <v>1250</v>
      </c>
      <c r="F21" s="13">
        <f t="shared" si="2"/>
        <v>1.2500000000000001E-2</v>
      </c>
    </row>
    <row r="22" spans="1:6">
      <c r="A22" s="204" t="s">
        <v>40</v>
      </c>
      <c r="B22" s="130" t="s">
        <v>41</v>
      </c>
      <c r="C22" s="129">
        <v>5520</v>
      </c>
      <c r="D22" s="126">
        <f t="shared" si="0"/>
        <v>5.5199999999999999E-2</v>
      </c>
      <c r="E22" s="3">
        <f t="shared" si="1"/>
        <v>5520</v>
      </c>
      <c r="F22" s="11">
        <f t="shared" si="2"/>
        <v>5.5199999999999999E-2</v>
      </c>
    </row>
    <row r="23" spans="1:6">
      <c r="A23" s="206"/>
      <c r="B23" s="130" t="s">
        <v>108</v>
      </c>
      <c r="C23" s="129">
        <v>0</v>
      </c>
      <c r="D23" s="126">
        <f t="shared" si="0"/>
        <v>0</v>
      </c>
      <c r="E23" s="5">
        <f t="shared" si="1"/>
        <v>0</v>
      </c>
      <c r="F23" s="13">
        <f t="shared" si="2"/>
        <v>0</v>
      </c>
    </row>
    <row r="24" spans="1:6">
      <c r="A24" s="204" t="s">
        <v>39</v>
      </c>
      <c r="B24" s="127" t="s">
        <v>59</v>
      </c>
      <c r="C24" s="129">
        <v>282860</v>
      </c>
      <c r="D24" s="126">
        <f t="shared" si="0"/>
        <v>2.8285999999999998</v>
      </c>
      <c r="E24" s="3">
        <f t="shared" si="1"/>
        <v>282860</v>
      </c>
      <c r="F24" s="11">
        <f t="shared" si="2"/>
        <v>2.8285999999999998</v>
      </c>
    </row>
    <row r="25" spans="1:6">
      <c r="A25" s="205"/>
      <c r="B25" s="127" t="s">
        <v>2</v>
      </c>
      <c r="C25" s="129">
        <v>353041</v>
      </c>
      <c r="D25" s="126">
        <f t="shared" si="0"/>
        <v>3.5304099999999998</v>
      </c>
      <c r="E25" s="4">
        <f t="shared" si="1"/>
        <v>353041</v>
      </c>
      <c r="F25" s="12">
        <f t="shared" si="2"/>
        <v>3.5304099999999998</v>
      </c>
    </row>
    <row r="26" spans="1:6" ht="24">
      <c r="A26" s="205"/>
      <c r="B26" s="127" t="s">
        <v>3</v>
      </c>
      <c r="C26" s="129">
        <v>26714</v>
      </c>
      <c r="D26" s="126">
        <f t="shared" si="0"/>
        <v>0.26713999999999999</v>
      </c>
      <c r="E26" s="4">
        <f t="shared" si="1"/>
        <v>26714</v>
      </c>
      <c r="F26" s="12">
        <f t="shared" si="2"/>
        <v>0.26713999999999999</v>
      </c>
    </row>
    <row r="27" spans="1:6">
      <c r="A27" s="205"/>
      <c r="B27" s="127" t="s">
        <v>54</v>
      </c>
      <c r="C27" s="129">
        <v>2844</v>
      </c>
      <c r="D27" s="126">
        <f t="shared" si="0"/>
        <v>2.844E-2</v>
      </c>
      <c r="E27" s="4">
        <f t="shared" si="1"/>
        <v>2844</v>
      </c>
      <c r="F27" s="12">
        <f t="shared" si="2"/>
        <v>2.844E-2</v>
      </c>
    </row>
    <row r="28" spans="1:6">
      <c r="A28" s="206"/>
      <c r="B28" s="127" t="s">
        <v>57</v>
      </c>
      <c r="C28" s="129">
        <v>14935</v>
      </c>
      <c r="D28" s="126">
        <f t="shared" si="0"/>
        <v>0.14935000000000001</v>
      </c>
      <c r="E28" s="5">
        <f t="shared" si="1"/>
        <v>14935</v>
      </c>
      <c r="F28" s="13">
        <f t="shared" si="2"/>
        <v>0.14935000000000001</v>
      </c>
    </row>
    <row r="29" spans="1:6" ht="14.1" customHeight="1">
      <c r="A29" s="204" t="s">
        <v>15</v>
      </c>
      <c r="B29" s="131" t="s">
        <v>58</v>
      </c>
      <c r="C29" s="118">
        <v>6825</v>
      </c>
      <c r="D29" s="119">
        <f t="shared" si="0"/>
        <v>6.8250000000000005E-2</v>
      </c>
      <c r="E29" s="3">
        <f t="shared" si="1"/>
        <v>6825</v>
      </c>
      <c r="F29" s="21">
        <f t="shared" si="2"/>
        <v>6.8250000000000005E-2</v>
      </c>
    </row>
    <row r="30" spans="1:6" ht="14.1" customHeight="1">
      <c r="A30" s="205"/>
      <c r="B30" s="123" t="s">
        <v>32</v>
      </c>
      <c r="C30" s="121">
        <v>456</v>
      </c>
      <c r="D30" s="122">
        <f t="shared" si="0"/>
        <v>4.5599999999999998E-3</v>
      </c>
      <c r="E30" s="4">
        <f t="shared" si="1"/>
        <v>456</v>
      </c>
      <c r="F30" s="22">
        <f t="shared" si="2"/>
        <v>4.5599999999999998E-3</v>
      </c>
    </row>
    <row r="31" spans="1:6" ht="14.1" customHeight="1">
      <c r="A31" s="205"/>
      <c r="B31" s="123" t="s">
        <v>55</v>
      </c>
      <c r="C31" s="121">
        <v>41500</v>
      </c>
      <c r="D31" s="122">
        <f t="shared" si="0"/>
        <v>0.41499999999999998</v>
      </c>
      <c r="E31" s="4">
        <f t="shared" si="1"/>
        <v>41500</v>
      </c>
      <c r="F31" s="22">
        <f t="shared" si="2"/>
        <v>0.41499999999999998</v>
      </c>
    </row>
    <row r="32" spans="1:6" ht="14.1" customHeight="1">
      <c r="A32" s="205"/>
      <c r="B32" s="123" t="s">
        <v>56</v>
      </c>
      <c r="C32" s="121">
        <v>11757</v>
      </c>
      <c r="D32" s="122">
        <f t="shared" si="0"/>
        <v>0.11756999999999999</v>
      </c>
      <c r="E32" s="4">
        <f t="shared" si="1"/>
        <v>11757</v>
      </c>
      <c r="F32" s="22">
        <f t="shared" si="2"/>
        <v>0.11756999999999999</v>
      </c>
    </row>
    <row r="33" spans="1:6" ht="14.1" customHeight="1">
      <c r="A33" s="205"/>
      <c r="B33" s="123" t="s">
        <v>33</v>
      </c>
      <c r="C33" s="121">
        <v>21416</v>
      </c>
      <c r="D33" s="122">
        <f t="shared" si="0"/>
        <v>0.21415999999999999</v>
      </c>
      <c r="E33" s="4">
        <f t="shared" si="1"/>
        <v>21416</v>
      </c>
      <c r="F33" s="22">
        <f t="shared" si="2"/>
        <v>0.21415999999999999</v>
      </c>
    </row>
    <row r="34" spans="1:6" ht="14.1" customHeight="1">
      <c r="A34" s="205"/>
      <c r="B34" s="123" t="s">
        <v>63</v>
      </c>
      <c r="C34" s="121">
        <v>22000</v>
      </c>
      <c r="D34" s="122">
        <f t="shared" si="0"/>
        <v>0.22</v>
      </c>
      <c r="E34" s="4">
        <f t="shared" si="1"/>
        <v>22000</v>
      </c>
      <c r="F34" s="22">
        <f t="shared" si="2"/>
        <v>0.22</v>
      </c>
    </row>
    <row r="35" spans="1:6" ht="14.1" customHeight="1">
      <c r="A35" s="205"/>
      <c r="B35" s="123" t="s">
        <v>62</v>
      </c>
      <c r="C35" s="121">
        <v>13792</v>
      </c>
      <c r="D35" s="122">
        <f t="shared" si="0"/>
        <v>0.13791999999999999</v>
      </c>
      <c r="E35" s="4">
        <f t="shared" si="1"/>
        <v>13792</v>
      </c>
      <c r="F35" s="22">
        <f t="shared" si="2"/>
        <v>0.13791999999999999</v>
      </c>
    </row>
    <row r="36" spans="1:6" ht="14.1" customHeight="1">
      <c r="A36" s="206"/>
      <c r="B36" s="123" t="s">
        <v>8</v>
      </c>
      <c r="C36" s="121">
        <v>25278</v>
      </c>
      <c r="D36" s="122">
        <f t="shared" si="0"/>
        <v>0.25278</v>
      </c>
      <c r="E36" s="4">
        <f t="shared" si="1"/>
        <v>25278</v>
      </c>
      <c r="F36" s="22">
        <f t="shared" si="2"/>
        <v>0.25278</v>
      </c>
    </row>
    <row r="37" spans="1:6" ht="18" customHeight="1">
      <c r="A37" s="204" t="s">
        <v>48</v>
      </c>
      <c r="B37" s="131" t="s">
        <v>52</v>
      </c>
      <c r="C37" s="118">
        <v>53100</v>
      </c>
      <c r="D37" s="119">
        <f t="shared" si="0"/>
        <v>0.53100000000000003</v>
      </c>
      <c r="E37" s="3">
        <f t="shared" si="1"/>
        <v>53100</v>
      </c>
      <c r="F37" s="21">
        <f t="shared" si="2"/>
        <v>0.53100000000000003</v>
      </c>
    </row>
    <row r="38" spans="1:6" ht="17.100000000000001" customHeight="1">
      <c r="A38" s="206"/>
      <c r="B38" s="132" t="s">
        <v>67</v>
      </c>
      <c r="C38" s="133">
        <v>0</v>
      </c>
      <c r="D38" s="124">
        <f t="shared" si="0"/>
        <v>0</v>
      </c>
      <c r="E38" s="5">
        <f t="shared" si="1"/>
        <v>0</v>
      </c>
      <c r="F38" s="23">
        <f t="shared" si="2"/>
        <v>0</v>
      </c>
    </row>
    <row r="39" spans="1:6">
      <c r="A39" s="173" t="s">
        <v>117</v>
      </c>
      <c r="B39" s="210"/>
      <c r="C39" s="134">
        <f>SUM(C6:C38)</f>
        <v>3635080</v>
      </c>
      <c r="D39" s="135">
        <f>SUM(D6:D38)</f>
        <v>36.350799999999985</v>
      </c>
    </row>
    <row r="40" spans="1:6" ht="34.5" customHeight="1">
      <c r="A40" s="193" t="s">
        <v>122</v>
      </c>
      <c r="B40" s="195"/>
      <c r="C40" s="136">
        <v>7526932.9000000004</v>
      </c>
      <c r="D40" s="137">
        <f>C40/100000</f>
        <v>75.269328999999999</v>
      </c>
    </row>
    <row r="41" spans="1:6" ht="17.25" customHeight="1">
      <c r="A41" s="173" t="s">
        <v>120</v>
      </c>
      <c r="B41" s="174"/>
      <c r="C41" s="136">
        <f>C39/C40*100</f>
        <v>48.294305905131694</v>
      </c>
      <c r="D41" s="138">
        <f>D39/D40*100</f>
        <v>48.294305905131672</v>
      </c>
    </row>
    <row r="42" spans="1:6" ht="15.75" customHeight="1">
      <c r="A42" s="15"/>
      <c r="B42" s="24"/>
      <c r="C42" s="19"/>
      <c r="D42" s="25"/>
      <c r="E42" s="19"/>
      <c r="F42" s="26"/>
    </row>
    <row r="43" spans="1:6" ht="15.75" customHeight="1">
      <c r="A43" s="15"/>
      <c r="B43" s="24"/>
      <c r="C43" s="19"/>
      <c r="D43" s="25"/>
      <c r="E43" s="19"/>
      <c r="F43" s="26"/>
    </row>
    <row r="44" spans="1:6" ht="15.75" customHeight="1">
      <c r="A44" s="15"/>
      <c r="B44" s="24"/>
      <c r="C44" s="19"/>
      <c r="D44" s="25"/>
      <c r="E44" s="19"/>
      <c r="F44" s="26"/>
    </row>
    <row r="45" spans="1:6" ht="15.75" customHeight="1">
      <c r="A45" s="15"/>
      <c r="B45" s="24"/>
      <c r="C45" s="19"/>
      <c r="D45" s="25"/>
      <c r="E45" s="19"/>
      <c r="F45" s="26"/>
    </row>
    <row r="46" spans="1:6" ht="15.75" customHeight="1">
      <c r="A46" s="15"/>
      <c r="B46" s="24"/>
      <c r="C46" s="19"/>
      <c r="D46" s="25"/>
      <c r="E46" s="19"/>
      <c r="F46" s="26"/>
    </row>
    <row r="47" spans="1:6" ht="15.75" customHeight="1">
      <c r="A47" s="15"/>
      <c r="B47" s="24"/>
      <c r="C47" s="19"/>
      <c r="D47" s="25"/>
      <c r="E47" s="19"/>
      <c r="F47" s="26"/>
    </row>
    <row r="48" spans="1:6" ht="15.75" customHeight="1">
      <c r="A48" s="15"/>
      <c r="B48" s="24"/>
      <c r="C48" s="19"/>
      <c r="D48" s="25"/>
      <c r="E48" s="19"/>
      <c r="F48" s="26"/>
    </row>
    <row r="49" spans="1:6" ht="15.75" customHeight="1">
      <c r="A49" s="15"/>
      <c r="B49" s="24"/>
      <c r="C49" s="19"/>
      <c r="D49" s="25"/>
      <c r="E49" s="19"/>
      <c r="F49" s="26"/>
    </row>
    <row r="50" spans="1:6" ht="15.75" customHeight="1">
      <c r="A50" s="15"/>
      <c r="B50" s="24"/>
      <c r="C50" s="19"/>
      <c r="D50" s="25"/>
      <c r="E50" s="19"/>
      <c r="F50" s="26"/>
    </row>
    <row r="51" spans="1:6" ht="15.75" customHeight="1">
      <c r="A51" s="15"/>
      <c r="B51" s="24"/>
      <c r="C51" s="19"/>
      <c r="D51" s="25"/>
      <c r="E51" s="19"/>
      <c r="F51" s="26"/>
    </row>
    <row r="52" spans="1:6" ht="15.75" customHeight="1">
      <c r="A52" s="15"/>
      <c r="B52" s="24"/>
      <c r="C52" s="19"/>
      <c r="D52" s="25"/>
      <c r="E52" s="19"/>
      <c r="F52" s="26"/>
    </row>
    <row r="53" spans="1:6" ht="15.75" customHeight="1">
      <c r="A53" s="15"/>
      <c r="B53" s="24"/>
      <c r="C53" s="19"/>
      <c r="D53" s="25"/>
      <c r="E53" s="19"/>
      <c r="F53" s="26"/>
    </row>
    <row r="54" spans="1:6" ht="15.75" customHeight="1">
      <c r="A54" s="15"/>
      <c r="B54" s="24"/>
      <c r="C54" s="19"/>
      <c r="D54" s="25"/>
      <c r="E54" s="19"/>
      <c r="F54" s="26"/>
    </row>
    <row r="55" spans="1:6" ht="15.75" customHeight="1">
      <c r="A55" s="15"/>
      <c r="B55" s="24"/>
      <c r="C55" s="19"/>
      <c r="D55" s="25"/>
      <c r="E55" s="19"/>
      <c r="F55" s="26"/>
    </row>
    <row r="56" spans="1:6" ht="15.75" customHeight="1">
      <c r="A56" s="15"/>
      <c r="B56" s="24"/>
      <c r="C56" s="19"/>
      <c r="D56" s="25"/>
      <c r="E56" s="19"/>
      <c r="F56" s="26"/>
    </row>
    <row r="57" spans="1:6" ht="15.75" customHeight="1">
      <c r="A57" s="15"/>
      <c r="B57" s="24"/>
      <c r="C57" s="19"/>
      <c r="D57" s="25"/>
      <c r="E57" s="19"/>
      <c r="F57" s="26"/>
    </row>
    <row r="58" spans="1:6" ht="15.75" customHeight="1">
      <c r="A58" s="15"/>
      <c r="B58" s="24"/>
      <c r="C58" s="19"/>
      <c r="D58" s="25"/>
      <c r="E58" s="19"/>
      <c r="F58" s="26"/>
    </row>
    <row r="59" spans="1:6" ht="15.75" customHeight="1">
      <c r="A59" s="15"/>
      <c r="B59" s="24"/>
      <c r="C59" s="19"/>
      <c r="D59" s="25"/>
      <c r="E59" s="19"/>
      <c r="F59" s="26"/>
    </row>
    <row r="60" spans="1:6" ht="15.75" customHeight="1">
      <c r="A60" s="15"/>
      <c r="B60" s="24"/>
      <c r="C60" s="19"/>
      <c r="D60" s="25"/>
      <c r="E60" s="19"/>
      <c r="F60" s="26"/>
    </row>
    <row r="61" spans="1:6" ht="15.75" customHeight="1">
      <c r="A61" s="15"/>
      <c r="B61" s="24"/>
      <c r="C61" s="19"/>
      <c r="D61" s="25"/>
      <c r="E61" s="19"/>
      <c r="F61" s="26"/>
    </row>
  </sheetData>
  <mergeCells count="14">
    <mergeCell ref="A39:B39"/>
    <mergeCell ref="A40:B40"/>
    <mergeCell ref="A41:B41"/>
    <mergeCell ref="A1:D1"/>
    <mergeCell ref="A2:D2"/>
    <mergeCell ref="A4:D4"/>
    <mergeCell ref="A15:A16"/>
    <mergeCell ref="A17:A19"/>
    <mergeCell ref="A37:A38"/>
    <mergeCell ref="A6:A10"/>
    <mergeCell ref="A20:A21"/>
    <mergeCell ref="A22:A23"/>
    <mergeCell ref="A24:A28"/>
    <mergeCell ref="A29:A36"/>
  </mergeCells>
  <pageMargins left="0.70866141732283472" right="0.31496062992125984" top="0.55118110236220474" bottom="0.35433070866141736" header="0.31496062992125984" footer="0.31496062992125984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7030A0"/>
  </sheetPr>
  <dimension ref="A1:D43"/>
  <sheetViews>
    <sheetView workbookViewId="0">
      <selection activeCell="F52" sqref="F52"/>
    </sheetView>
  </sheetViews>
  <sheetFormatPr defaultRowHeight="15"/>
  <cols>
    <col min="1" max="1" width="29.28515625" customWidth="1"/>
    <col min="2" max="2" width="41.140625" customWidth="1"/>
    <col min="3" max="3" width="14.5703125" hidden="1" customWidth="1"/>
    <col min="4" max="4" width="13.85546875" customWidth="1"/>
  </cols>
  <sheetData>
    <row r="1" spans="1:4">
      <c r="A1" s="172" t="s">
        <v>87</v>
      </c>
      <c r="B1" s="172"/>
      <c r="C1" s="172"/>
      <c r="D1" s="172"/>
    </row>
    <row r="2" spans="1:4" ht="12.75" customHeight="1">
      <c r="A2" s="172" t="s">
        <v>88</v>
      </c>
      <c r="B2" s="172"/>
      <c r="C2" s="172"/>
      <c r="D2" s="172"/>
    </row>
    <row r="3" spans="1:4" ht="12.75" customHeight="1">
      <c r="A3" s="8"/>
      <c r="B3" s="8"/>
      <c r="C3" s="8"/>
      <c r="D3" s="27"/>
    </row>
    <row r="4" spans="1:4" ht="33" customHeight="1">
      <c r="A4" s="181" t="s">
        <v>86</v>
      </c>
      <c r="B4" s="182"/>
      <c r="C4" s="182"/>
      <c r="D4" s="183"/>
    </row>
    <row r="5" spans="1:4" ht="57" customHeight="1">
      <c r="A5" s="16" t="s">
        <v>29</v>
      </c>
      <c r="B5" s="16" t="s">
        <v>30</v>
      </c>
      <c r="C5" s="17" t="s">
        <v>83</v>
      </c>
      <c r="D5" s="18" t="s">
        <v>28</v>
      </c>
    </row>
    <row r="6" spans="1:4" ht="15" customHeight="1">
      <c r="A6" s="201" t="s">
        <v>53</v>
      </c>
      <c r="B6" s="130" t="s">
        <v>6</v>
      </c>
      <c r="C6" s="140">
        <v>21785</v>
      </c>
      <c r="D6" s="141">
        <f t="shared" ref="D6:D40" si="0">C6/100000</f>
        <v>0.21784999999999999</v>
      </c>
    </row>
    <row r="7" spans="1:4" ht="15" customHeight="1">
      <c r="A7" s="202"/>
      <c r="B7" s="130" t="s">
        <v>114</v>
      </c>
      <c r="C7" s="140">
        <v>92188</v>
      </c>
      <c r="D7" s="141">
        <f t="shared" si="0"/>
        <v>0.92188000000000003</v>
      </c>
    </row>
    <row r="8" spans="1:4" ht="15" customHeight="1">
      <c r="A8" s="202"/>
      <c r="B8" s="130" t="s">
        <v>24</v>
      </c>
      <c r="C8" s="140">
        <v>57646</v>
      </c>
      <c r="D8" s="141">
        <f t="shared" si="0"/>
        <v>0.57645999999999997</v>
      </c>
    </row>
    <row r="9" spans="1:4" ht="15" customHeight="1">
      <c r="A9" s="202"/>
      <c r="B9" s="130" t="s">
        <v>70</v>
      </c>
      <c r="C9" s="140">
        <v>3125</v>
      </c>
      <c r="D9" s="141">
        <f t="shared" si="0"/>
        <v>3.125E-2</v>
      </c>
    </row>
    <row r="10" spans="1:4" ht="15" customHeight="1">
      <c r="A10" s="202"/>
      <c r="B10" s="130" t="s">
        <v>27</v>
      </c>
      <c r="C10" s="140">
        <v>21542</v>
      </c>
      <c r="D10" s="141">
        <f t="shared" si="0"/>
        <v>0.21542</v>
      </c>
    </row>
    <row r="11" spans="1:4" ht="15" customHeight="1">
      <c r="A11" s="203"/>
      <c r="B11" s="130" t="s">
        <v>22</v>
      </c>
      <c r="C11" s="140">
        <v>267135</v>
      </c>
      <c r="D11" s="141">
        <f t="shared" si="0"/>
        <v>2.6713499999999999</v>
      </c>
    </row>
    <row r="12" spans="1:4" ht="15" customHeight="1">
      <c r="A12" s="201" t="s">
        <v>10</v>
      </c>
      <c r="B12" s="142" t="s">
        <v>10</v>
      </c>
      <c r="C12" s="140">
        <v>210020</v>
      </c>
      <c r="D12" s="141">
        <f t="shared" si="0"/>
        <v>2.1002000000000001</v>
      </c>
    </row>
    <row r="13" spans="1:4" ht="15" customHeight="1">
      <c r="A13" s="203"/>
      <c r="B13" s="143" t="s">
        <v>100</v>
      </c>
      <c r="C13" s="144">
        <v>24800</v>
      </c>
      <c r="D13" s="145">
        <f t="shared" si="0"/>
        <v>0.248</v>
      </c>
    </row>
    <row r="14" spans="1:4" ht="15" customHeight="1">
      <c r="A14" s="152" t="s">
        <v>105</v>
      </c>
      <c r="B14" s="117" t="s">
        <v>105</v>
      </c>
      <c r="C14" s="144">
        <v>65696</v>
      </c>
      <c r="D14" s="145">
        <f t="shared" si="0"/>
        <v>0.65695999999999999</v>
      </c>
    </row>
    <row r="15" spans="1:4" ht="15" customHeight="1">
      <c r="A15" s="204" t="s">
        <v>64</v>
      </c>
      <c r="B15" s="130" t="s">
        <v>60</v>
      </c>
      <c r="C15" s="140">
        <v>124043</v>
      </c>
      <c r="D15" s="141">
        <f t="shared" si="0"/>
        <v>1.2404299999999999</v>
      </c>
    </row>
    <row r="16" spans="1:4" ht="15" customHeight="1">
      <c r="A16" s="206"/>
      <c r="B16" s="130" t="s">
        <v>69</v>
      </c>
      <c r="C16" s="140">
        <v>135000</v>
      </c>
      <c r="D16" s="141">
        <f t="shared" si="0"/>
        <v>1.35</v>
      </c>
    </row>
    <row r="17" spans="1:4" ht="15" customHeight="1">
      <c r="A17" s="146" t="s">
        <v>35</v>
      </c>
      <c r="B17" s="130" t="s">
        <v>13</v>
      </c>
      <c r="C17" s="140">
        <v>243170</v>
      </c>
      <c r="D17" s="141">
        <f t="shared" si="0"/>
        <v>2.4317000000000002</v>
      </c>
    </row>
    <row r="18" spans="1:4" ht="15" customHeight="1">
      <c r="A18" s="211" t="s">
        <v>37</v>
      </c>
      <c r="B18" s="130" t="s">
        <v>12</v>
      </c>
      <c r="C18" s="140">
        <v>74500</v>
      </c>
      <c r="D18" s="141">
        <f t="shared" si="0"/>
        <v>0.745</v>
      </c>
    </row>
    <row r="19" spans="1:4" ht="15" customHeight="1">
      <c r="A19" s="213"/>
      <c r="B19" s="130" t="s">
        <v>25</v>
      </c>
      <c r="C19" s="140">
        <v>21133</v>
      </c>
      <c r="D19" s="141">
        <f t="shared" si="0"/>
        <v>0.21132999999999999</v>
      </c>
    </row>
    <row r="20" spans="1:4" ht="15" customHeight="1">
      <c r="A20" s="211" t="s">
        <v>50</v>
      </c>
      <c r="B20" s="130" t="s">
        <v>18</v>
      </c>
      <c r="C20" s="140">
        <v>6889</v>
      </c>
      <c r="D20" s="145">
        <f t="shared" si="0"/>
        <v>6.8890000000000007E-2</v>
      </c>
    </row>
    <row r="21" spans="1:4" ht="15" customHeight="1">
      <c r="A21" s="212"/>
      <c r="B21" s="130" t="s">
        <v>81</v>
      </c>
      <c r="C21" s="140">
        <v>116394</v>
      </c>
      <c r="D21" s="141">
        <f t="shared" si="0"/>
        <v>1.16394</v>
      </c>
    </row>
    <row r="22" spans="1:4" ht="15" customHeight="1">
      <c r="A22" s="212"/>
      <c r="B22" s="130" t="s">
        <v>71</v>
      </c>
      <c r="C22" s="140">
        <v>359856</v>
      </c>
      <c r="D22" s="141">
        <f t="shared" si="0"/>
        <v>3.59856</v>
      </c>
    </row>
    <row r="23" spans="1:4" ht="15" customHeight="1">
      <c r="A23" s="212"/>
      <c r="B23" s="130" t="s">
        <v>115</v>
      </c>
      <c r="C23" s="140">
        <v>30000</v>
      </c>
      <c r="D23" s="141">
        <f t="shared" si="0"/>
        <v>0.3</v>
      </c>
    </row>
    <row r="24" spans="1:4" ht="15" customHeight="1">
      <c r="A24" s="212"/>
      <c r="B24" s="130" t="s">
        <v>115</v>
      </c>
      <c r="C24" s="140">
        <v>30000</v>
      </c>
      <c r="D24" s="141">
        <f t="shared" si="0"/>
        <v>0.3</v>
      </c>
    </row>
    <row r="25" spans="1:4" ht="15" customHeight="1">
      <c r="A25" s="213"/>
      <c r="B25" s="130" t="s">
        <v>113</v>
      </c>
      <c r="C25" s="140">
        <v>25309</v>
      </c>
      <c r="D25" s="141">
        <f t="shared" si="0"/>
        <v>0.25308999999999998</v>
      </c>
    </row>
    <row r="26" spans="1:4" ht="15" customHeight="1">
      <c r="A26" s="211" t="s">
        <v>38</v>
      </c>
      <c r="B26" s="130" t="s">
        <v>16</v>
      </c>
      <c r="C26" s="140">
        <v>546520</v>
      </c>
      <c r="D26" s="141">
        <f t="shared" si="0"/>
        <v>5.4652000000000003</v>
      </c>
    </row>
    <row r="27" spans="1:4" ht="15" customHeight="1">
      <c r="A27" s="213"/>
      <c r="B27" s="130" t="s">
        <v>26</v>
      </c>
      <c r="C27" s="140">
        <v>13361</v>
      </c>
      <c r="D27" s="141">
        <f t="shared" si="0"/>
        <v>0.13361000000000001</v>
      </c>
    </row>
    <row r="28" spans="1:4" ht="15" customHeight="1">
      <c r="A28" s="211" t="s">
        <v>40</v>
      </c>
      <c r="B28" s="130" t="s">
        <v>63</v>
      </c>
      <c r="C28" s="140">
        <v>91752</v>
      </c>
      <c r="D28" s="141">
        <f t="shared" si="0"/>
        <v>0.91752</v>
      </c>
    </row>
    <row r="29" spans="1:4" ht="15" customHeight="1">
      <c r="A29" s="213"/>
      <c r="B29" s="132" t="s">
        <v>9</v>
      </c>
      <c r="C29" s="147">
        <v>150</v>
      </c>
      <c r="D29" s="141">
        <f t="shared" si="0"/>
        <v>1.5E-3</v>
      </c>
    </row>
    <row r="30" spans="1:4" ht="15" customHeight="1">
      <c r="A30" s="211" t="s">
        <v>39</v>
      </c>
      <c r="B30" s="130" t="s">
        <v>111</v>
      </c>
      <c r="C30" s="140">
        <v>22800</v>
      </c>
      <c r="D30" s="141">
        <f t="shared" si="0"/>
        <v>0.22800000000000001</v>
      </c>
    </row>
    <row r="31" spans="1:4" ht="15" customHeight="1">
      <c r="A31" s="212"/>
      <c r="B31" s="130" t="s">
        <v>2</v>
      </c>
      <c r="C31" s="140">
        <v>198778</v>
      </c>
      <c r="D31" s="141">
        <f t="shared" si="0"/>
        <v>1.9877800000000001</v>
      </c>
    </row>
    <row r="32" spans="1:4" ht="15" customHeight="1">
      <c r="A32" s="212"/>
      <c r="B32" s="130" t="s">
        <v>57</v>
      </c>
      <c r="C32" s="140">
        <v>9502</v>
      </c>
      <c r="D32" s="141">
        <f t="shared" si="0"/>
        <v>9.5019999999999993E-2</v>
      </c>
    </row>
    <row r="33" spans="1:4" ht="15" customHeight="1">
      <c r="A33" s="212"/>
      <c r="B33" s="130" t="s">
        <v>112</v>
      </c>
      <c r="C33" s="140">
        <v>592</v>
      </c>
      <c r="D33" s="141">
        <f t="shared" si="0"/>
        <v>5.9199999999999999E-3</v>
      </c>
    </row>
    <row r="34" spans="1:4" ht="15" customHeight="1">
      <c r="A34" s="211" t="s">
        <v>15</v>
      </c>
      <c r="B34" s="130" t="s">
        <v>32</v>
      </c>
      <c r="C34" s="148">
        <v>7572</v>
      </c>
      <c r="D34" s="141">
        <f t="shared" si="0"/>
        <v>7.5719999999999996E-2</v>
      </c>
    </row>
    <row r="35" spans="1:4" ht="15" customHeight="1">
      <c r="A35" s="212"/>
      <c r="B35" s="130" t="s">
        <v>58</v>
      </c>
      <c r="C35" s="148">
        <v>17000</v>
      </c>
      <c r="D35" s="141">
        <f t="shared" si="0"/>
        <v>0.17</v>
      </c>
    </row>
    <row r="36" spans="1:4" ht="15" customHeight="1">
      <c r="A36" s="212"/>
      <c r="B36" s="117" t="s">
        <v>77</v>
      </c>
      <c r="C36" s="149">
        <v>1500</v>
      </c>
      <c r="D36" s="141">
        <f t="shared" si="0"/>
        <v>1.4999999999999999E-2</v>
      </c>
    </row>
    <row r="37" spans="1:4" ht="15" customHeight="1">
      <c r="A37" s="212"/>
      <c r="B37" s="130" t="s">
        <v>55</v>
      </c>
      <c r="C37" s="148">
        <v>9500</v>
      </c>
      <c r="D37" s="141">
        <f t="shared" si="0"/>
        <v>9.5000000000000001E-2</v>
      </c>
    </row>
    <row r="38" spans="1:4" ht="15" customHeight="1">
      <c r="A38" s="213"/>
      <c r="B38" s="130" t="s">
        <v>56</v>
      </c>
      <c r="C38" s="148">
        <v>11797</v>
      </c>
      <c r="D38" s="141">
        <f t="shared" si="0"/>
        <v>0.11797000000000001</v>
      </c>
    </row>
    <row r="39" spans="1:4" ht="15" customHeight="1">
      <c r="A39" s="211" t="s">
        <v>48</v>
      </c>
      <c r="B39" s="130" t="s">
        <v>76</v>
      </c>
      <c r="C39" s="140">
        <v>50032</v>
      </c>
      <c r="D39" s="141">
        <f t="shared" si="0"/>
        <v>0.50031999999999999</v>
      </c>
    </row>
    <row r="40" spans="1:4" ht="15" customHeight="1">
      <c r="A40" s="214"/>
      <c r="B40" s="78" t="s">
        <v>67</v>
      </c>
      <c r="C40" s="103">
        <v>0</v>
      </c>
      <c r="D40" s="141">
        <f t="shared" si="0"/>
        <v>0</v>
      </c>
    </row>
    <row r="41" spans="1:4">
      <c r="A41" s="193" t="s">
        <v>117</v>
      </c>
      <c r="B41" s="194"/>
      <c r="C41" s="81">
        <f>SUM(C6:C40)</f>
        <v>2911087</v>
      </c>
      <c r="D41" s="81">
        <f>SUM(D6:D40)</f>
        <v>29.110870000000006</v>
      </c>
    </row>
    <row r="42" spans="1:4" ht="30" customHeight="1">
      <c r="A42" s="193" t="s">
        <v>122</v>
      </c>
      <c r="B42" s="195"/>
      <c r="C42" s="150">
        <v>6164216.5</v>
      </c>
      <c r="D42" s="83">
        <f>C42/100000</f>
        <v>61.642164999999999</v>
      </c>
    </row>
    <row r="43" spans="1:4" ht="28.5" customHeight="1">
      <c r="A43" s="173" t="s">
        <v>120</v>
      </c>
      <c r="B43" s="174"/>
      <c r="C43" s="151">
        <f>C41/C42*100</f>
        <v>47.225580087915468</v>
      </c>
      <c r="D43" s="85">
        <f>D41/D42*100</f>
        <v>47.225580087915482</v>
      </c>
    </row>
  </sheetData>
  <mergeCells count="16">
    <mergeCell ref="A1:D1"/>
    <mergeCell ref="A2:D2"/>
    <mergeCell ref="A4:D4"/>
    <mergeCell ref="A6:A11"/>
    <mergeCell ref="A12:A13"/>
    <mergeCell ref="A41:B41"/>
    <mergeCell ref="A42:B42"/>
    <mergeCell ref="A43:B43"/>
    <mergeCell ref="A34:A38"/>
    <mergeCell ref="A39:A40"/>
    <mergeCell ref="A30:A33"/>
    <mergeCell ref="A15:A16"/>
    <mergeCell ref="A18:A19"/>
    <mergeCell ref="A20:A25"/>
    <mergeCell ref="A26:A27"/>
    <mergeCell ref="A28:A29"/>
  </mergeCells>
  <pageMargins left="0.70866141732283472" right="0.70866141732283472" top="0.35433070866141736" bottom="0.7480314960629921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4.4.1(22-23)</vt:lpstr>
      <vt:lpstr>4.4.1.(21-22)</vt:lpstr>
      <vt:lpstr>4.4.1.(20-21)</vt:lpstr>
      <vt:lpstr>4.4.1(19-20)</vt:lpstr>
      <vt:lpstr>4.4.1(18-19)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2024-07-29T07:28:20Z</dcterms:modified>
</cp:coreProperties>
</file>